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260" tabRatio="500"/>
  </bookViews>
  <sheets>
    <sheet name="Периоды" sheetId="1" r:id="rId1"/>
    <sheet name="Годовой отчет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E50" i="1"/>
  <c r="B50" i="1"/>
  <c r="B33" i="2"/>
  <c r="B32" i="2"/>
  <c r="B31" i="2"/>
  <c r="B30" i="2"/>
  <c r="I30" i="2"/>
  <c r="J30" i="2"/>
  <c r="I31" i="2"/>
  <c r="J31" i="2"/>
  <c r="I32" i="2"/>
  <c r="J32" i="2"/>
  <c r="I33" i="2"/>
  <c r="J33" i="2"/>
  <c r="J34" i="2"/>
  <c r="B34" i="2"/>
  <c r="K34" i="2"/>
  <c r="I34" i="2"/>
  <c r="G34" i="2"/>
  <c r="H34" i="2"/>
  <c r="E34" i="2"/>
  <c r="D34" i="2"/>
  <c r="F34" i="2"/>
  <c r="C30" i="2"/>
  <c r="C31" i="2"/>
  <c r="C32" i="2"/>
  <c r="C33" i="2"/>
  <c r="C34" i="2"/>
  <c r="K33" i="2"/>
  <c r="F33" i="2"/>
  <c r="K32" i="2"/>
  <c r="F32" i="2"/>
  <c r="K31" i="2"/>
  <c r="F31" i="2"/>
  <c r="K30" i="2"/>
  <c r="F30" i="2"/>
  <c r="D24" i="2"/>
  <c r="D23" i="2"/>
  <c r="D22" i="2"/>
  <c r="D21" i="2"/>
  <c r="B25" i="2"/>
  <c r="C25" i="2"/>
  <c r="D25" i="2"/>
  <c r="F16" i="2"/>
  <c r="E16" i="2"/>
  <c r="D15" i="2"/>
  <c r="C15" i="2"/>
  <c r="B15" i="2"/>
  <c r="D14" i="2"/>
  <c r="C14" i="2"/>
  <c r="B14" i="2"/>
  <c r="D12" i="2"/>
  <c r="C12" i="2"/>
  <c r="B12" i="2"/>
  <c r="D10" i="2"/>
  <c r="C10" i="2"/>
  <c r="B10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Q54" i="1"/>
  <c r="B54" i="1"/>
  <c r="R54" i="1"/>
  <c r="Q55" i="1"/>
  <c r="B55" i="1"/>
  <c r="R55" i="1"/>
  <c r="Q56" i="1"/>
  <c r="B56" i="1"/>
  <c r="R56" i="1"/>
  <c r="Q57" i="1"/>
  <c r="B57" i="1"/>
  <c r="R57" i="1"/>
  <c r="R58" i="1"/>
  <c r="B58" i="1"/>
  <c r="S58" i="1"/>
  <c r="S57" i="1"/>
  <c r="S56" i="1"/>
  <c r="S55" i="1"/>
  <c r="S54" i="1"/>
  <c r="Q58" i="1"/>
  <c r="O58" i="1"/>
  <c r="P58" i="1"/>
  <c r="O18" i="1"/>
  <c r="E49" i="1"/>
  <c r="K58" i="1"/>
  <c r="H58" i="1"/>
  <c r="N58" i="1"/>
  <c r="N57" i="1"/>
  <c r="N56" i="1"/>
  <c r="N55" i="1"/>
  <c r="N54" i="1"/>
  <c r="E54" i="1"/>
  <c r="E55" i="1"/>
  <c r="E56" i="1"/>
  <c r="E57" i="1"/>
  <c r="E58" i="1"/>
  <c r="H48" i="1"/>
  <c r="E48" i="1"/>
  <c r="B48" i="1"/>
  <c r="K47" i="1"/>
  <c r="N47" i="1"/>
  <c r="N50" i="1"/>
  <c r="N48" i="1"/>
  <c r="N49" i="1"/>
  <c r="N46" i="1"/>
  <c r="K50" i="1"/>
  <c r="K48" i="1"/>
  <c r="K49" i="1"/>
  <c r="K46" i="1"/>
  <c r="C18" i="1"/>
  <c r="C25" i="1"/>
  <c r="D18" i="1"/>
  <c r="D25" i="1"/>
  <c r="E18" i="1"/>
  <c r="E25" i="1"/>
  <c r="F18" i="1"/>
  <c r="F25" i="1"/>
  <c r="G18" i="1"/>
  <c r="G25" i="1"/>
  <c r="H18" i="1"/>
  <c r="H25" i="1"/>
  <c r="I18" i="1"/>
  <c r="I25" i="1"/>
  <c r="J18" i="1"/>
  <c r="J25" i="1"/>
  <c r="K18" i="1"/>
  <c r="K25" i="1"/>
  <c r="L18" i="1"/>
  <c r="L25" i="1"/>
  <c r="M18" i="1"/>
  <c r="M25" i="1"/>
  <c r="B18" i="1"/>
  <c r="B25" i="1"/>
  <c r="N25" i="1"/>
  <c r="N24" i="1"/>
  <c r="N15" i="1"/>
  <c r="P15" i="1"/>
  <c r="N16" i="1"/>
  <c r="P16" i="1"/>
  <c r="N17" i="1"/>
  <c r="P17" i="1"/>
  <c r="N14" i="1"/>
  <c r="N18" i="1"/>
  <c r="P18" i="1"/>
  <c r="P14" i="1"/>
</calcChain>
</file>

<file path=xl/sharedStrings.xml><?xml version="1.0" encoding="utf-8"?>
<sst xmlns="http://schemas.openxmlformats.org/spreadsheetml/2006/main" count="142" uniqueCount="80">
  <si>
    <t>ФОРМА ДЛЯ АНАЛИЗА РЕКЛАМНЫХ КАМПАНИЙ</t>
  </si>
  <si>
    <t>Период:</t>
  </si>
  <si>
    <t>Компания:</t>
  </si>
  <si>
    <t>Продукт:</t>
  </si>
  <si>
    <t>1 нед</t>
  </si>
  <si>
    <t>2 нед</t>
  </si>
  <si>
    <t>3 нед</t>
  </si>
  <si>
    <t>4 нед</t>
  </si>
  <si>
    <t>январь</t>
  </si>
  <si>
    <t>февраль</t>
  </si>
  <si>
    <t>март</t>
  </si>
  <si>
    <t>Статья расходов</t>
  </si>
  <si>
    <t>План расходов на период</t>
  </si>
  <si>
    <t>ИТОГО ПЛАН</t>
  </si>
  <si>
    <t>ИТОГО ФАКТ</t>
  </si>
  <si>
    <t>% выполнения</t>
  </si>
  <si>
    <t>Причины отклонений</t>
  </si>
  <si>
    <t>Продажи, руб</t>
  </si>
  <si>
    <t>Расходы, руб</t>
  </si>
  <si>
    <t>Общий итог</t>
  </si>
  <si>
    <t>2. АНАЛИЗ ДИНАМИКИ ПРОДАЖ</t>
  </si>
  <si>
    <t>Динамика продаж и расходов</t>
  </si>
  <si>
    <t>3. АНАЛИЗ ЭФФЕКТИВНОСТИ РЕКЛАМНЫХ РАСХОДОВ</t>
  </si>
  <si>
    <t>Бюджет, руб</t>
  </si>
  <si>
    <t>Без рекламы</t>
  </si>
  <si>
    <t>С рекламой</t>
  </si>
  <si>
    <t>После рекламы</t>
  </si>
  <si>
    <t>Прибыль, руб</t>
  </si>
  <si>
    <t>Рост %</t>
  </si>
  <si>
    <t>Рост после рекламы %</t>
  </si>
  <si>
    <t>Рентабельность продаж, %</t>
  </si>
  <si>
    <t>Бюджет факт, руб</t>
  </si>
  <si>
    <t>Доля бюджета</t>
  </si>
  <si>
    <t>3.2 Эффективность по каналам</t>
  </si>
  <si>
    <t>3.1 Общая эффективность</t>
  </si>
  <si>
    <t>Основные показатели</t>
  </si>
  <si>
    <t>Кол-во откликов</t>
  </si>
  <si>
    <t>Кол-во продаж</t>
  </si>
  <si>
    <t>% конвертация</t>
  </si>
  <si>
    <t>Сумма продаж</t>
  </si>
  <si>
    <t>Прибыль с продаж</t>
  </si>
  <si>
    <t>Рентабельность %</t>
  </si>
  <si>
    <t>ROI</t>
  </si>
  <si>
    <t>ГОДОВОЙ ОТЧЕТ ПО РЕКЛАМНОЙ ДЕЯТЕЛЬНОСТИ</t>
  </si>
  <si>
    <t>1. АНАЛИЗ ФИНАНСОВЫХ ПОКАЗАТЕЛЕЙ ПО РЕКЛАМНОЙ ДЕЯТЕЛЬНОСТИ</t>
  </si>
  <si>
    <t>Анализ продаж и прибыли</t>
  </si>
  <si>
    <t>текущий период</t>
  </si>
  <si>
    <t>аналогичный период прошлого года</t>
  </si>
  <si>
    <t>Анализ выполнения плана и динамики роста продаж</t>
  </si>
  <si>
    <t>план</t>
  </si>
  <si>
    <t>факт</t>
  </si>
  <si>
    <t>% выполнения плана</t>
  </si>
  <si>
    <t>% к прошлому году</t>
  </si>
  <si>
    <t>2 квартал 2014</t>
  </si>
  <si>
    <t>2 квартал 2013</t>
  </si>
  <si>
    <t>Продажи, шт</t>
  </si>
  <si>
    <t>Средняя цена, руб</t>
  </si>
  <si>
    <t>Прибыль - бюджет, руб</t>
  </si>
  <si>
    <t>A/S%</t>
  </si>
  <si>
    <t>2. РАСПРЕДЕЛЕНИЕ БЮДЖЕТА</t>
  </si>
  <si>
    <t>Знание компании / продукта %</t>
  </si>
  <si>
    <t>Статья затрат</t>
  </si>
  <si>
    <t>План</t>
  </si>
  <si>
    <t>Факт</t>
  </si>
  <si>
    <t>%</t>
  </si>
  <si>
    <t>Статья 1</t>
  </si>
  <si>
    <t>Статья 2</t>
  </si>
  <si>
    <t>Статья 3</t>
  </si>
  <si>
    <t>Статья 4</t>
  </si>
  <si>
    <t>3. ЭФФЕКТИВНОСТЬ КАНАЛОВ</t>
  </si>
  <si>
    <t>Название</t>
  </si>
  <si>
    <t>период</t>
  </si>
  <si>
    <t>3.1. Самые успешные рекламные проекты (ROI, приток и конвертация клиентов)</t>
  </si>
  <si>
    <t>Причины успеха</t>
  </si>
  <si>
    <t>Кампания 1</t>
  </si>
  <si>
    <t>Кампания 2</t>
  </si>
  <si>
    <t>Кампания 3</t>
  </si>
  <si>
    <t>1. СВОДНЫЙ ФЛОУЧАРТ РЕКЛАМНЫХ АКТИВНОСТЕЙ НА ПЕРИОД (ПЛАН / ФАКТ)</t>
  </si>
  <si>
    <t xml:space="preserve">Был ли рост продаж, какая из рекламных активностей повлияла на рост? В среднем на скольк росли продажи? </t>
  </si>
  <si>
    <t>Инструкцию по использованию шаблона читайте по ссылке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</si>
</sst>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_р_у_б_._-;\-* #,##0\ _р_у_б_._-;_-* &quot;-&quot;\ _р_у_б_._-;_-@_-"/>
    <numFmt numFmtId="165" formatCode="_-* #,##0.00\ _р_у_б_._-;\-* #,##0.00\ _р_у_б_._-;_-* &quot;-&quot;??\ _р_у_б_._-;_-@_-"/>
    <numFmt numFmtId="166" formatCode="#,##0_ ;\-#,##0\ "/>
    <numFmt numFmtId="167" formatCode="_-* #,##0\ _р_у_б_._-;\-* #,##0\ _р_у_б_._-;_-* &quot;-&quot;??\ _р_у_б_._-;_-@_-"/>
    <numFmt numFmtId="168" formatCode="_-* #,##0\ _р_._-;\-* #,##0\ _р_._-;_-* &quot;-&quot;\ _р_._-;_-@_-"/>
    <numFmt numFmtId="169" formatCode="_-* #,##0.0\ _р_._-;\-* #,##0.0\ _р_._-;_-* &quot;-&quot;\ _р_.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4"/>
      <color theme="1"/>
      <name val="Calibri"/>
      <scheme val="minor"/>
    </font>
    <font>
      <b/>
      <sz val="14"/>
      <color theme="0"/>
      <name val="Calibri"/>
      <scheme val="minor"/>
    </font>
    <font>
      <b/>
      <sz val="16"/>
      <color theme="8" tint="-0.249977111117893"/>
      <name val="Calibri"/>
      <scheme val="minor"/>
    </font>
    <font>
      <sz val="12"/>
      <color theme="0" tint="-0.14999847407452621"/>
      <name val="Calibri"/>
      <scheme val="minor"/>
    </font>
    <font>
      <b/>
      <sz val="16"/>
      <color theme="8" tint="-0.499984740745262"/>
      <name val="Calibri"/>
      <scheme val="minor"/>
    </font>
    <font>
      <i/>
      <sz val="10"/>
      <color theme="4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4"/>
      <color theme="8" tint="-0.499984740745262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6" borderId="1" xfId="0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164" fontId="5" fillId="6" borderId="6" xfId="0" applyNumberFormat="1" applyFont="1" applyFill="1" applyBorder="1" applyAlignment="1">
      <alignment vertical="center"/>
    </xf>
    <xf numFmtId="9" fontId="0" fillId="0" borderId="1" xfId="2" applyFont="1" applyBorder="1" applyAlignment="1">
      <alignment vertical="center"/>
    </xf>
    <xf numFmtId="0" fontId="0" fillId="7" borderId="1" xfId="0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9" fontId="2" fillId="7" borderId="1" xfId="2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7" fillId="0" borderId="0" xfId="0" applyFont="1" applyAlignment="1">
      <alignment vertical="center"/>
    </xf>
    <xf numFmtId="9" fontId="0" fillId="0" borderId="1" xfId="2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67" fontId="5" fillId="6" borderId="6" xfId="1" applyNumberFormat="1" applyFont="1" applyFill="1" applyBorder="1" applyAlignment="1">
      <alignment vertical="center"/>
    </xf>
    <xf numFmtId="9" fontId="0" fillId="0" borderId="1" xfId="2" applyFont="1" applyFill="1" applyBorder="1" applyAlignment="1">
      <alignment horizontal="center" vertical="center"/>
    </xf>
    <xf numFmtId="9" fontId="5" fillId="6" borderId="6" xfId="2" applyFont="1" applyFill="1" applyBorder="1" applyAlignment="1">
      <alignment vertical="center"/>
    </xf>
    <xf numFmtId="9" fontId="5" fillId="6" borderId="6" xfId="2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9" fontId="0" fillId="0" borderId="1" xfId="0" applyNumberFormat="1" applyFill="1" applyBorder="1" applyAlignment="1">
      <alignment vertical="center"/>
    </xf>
    <xf numFmtId="167" fontId="5" fillId="6" borderId="1" xfId="1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9" fontId="0" fillId="9" borderId="1" xfId="2" applyFont="1" applyFill="1" applyBorder="1" applyAlignment="1">
      <alignment horizontal="center" vertical="center"/>
    </xf>
    <xf numFmtId="169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10" borderId="1" xfId="0" applyFill="1" applyBorder="1" applyAlignment="1">
      <alignment vertical="center"/>
    </xf>
    <xf numFmtId="9" fontId="0" fillId="10" borderId="1" xfId="2" applyFont="1" applyFill="1" applyBorder="1" applyAlignment="1">
      <alignment vertical="center"/>
    </xf>
    <xf numFmtId="0" fontId="0" fillId="11" borderId="1" xfId="0" applyFill="1" applyBorder="1" applyAlignment="1">
      <alignment horizontal="center" vertical="center" wrapText="1"/>
    </xf>
    <xf numFmtId="0" fontId="5" fillId="11" borderId="1" xfId="0" applyFont="1" applyFill="1" applyBorder="1"/>
    <xf numFmtId="9" fontId="0" fillId="0" borderId="1" xfId="2" applyFont="1" applyBorder="1"/>
    <xf numFmtId="9" fontId="5" fillId="11" borderId="1" xfId="2" applyFont="1" applyFill="1" applyBorder="1"/>
    <xf numFmtId="164" fontId="0" fillId="0" borderId="6" xfId="0" applyNumberFormat="1" applyBorder="1" applyAlignment="1">
      <alignment vertical="center"/>
    </xf>
    <xf numFmtId="9" fontId="0" fillId="0" borderId="6" xfId="2" applyFont="1" applyBorder="1" applyAlignment="1">
      <alignment vertical="center"/>
    </xf>
    <xf numFmtId="0" fontId="0" fillId="0" borderId="6" xfId="0" applyBorder="1" applyAlignment="1">
      <alignment vertical="center"/>
    </xf>
    <xf numFmtId="9" fontId="5" fillId="6" borderId="6" xfId="0" applyNumberFormat="1" applyFont="1" applyFill="1" applyBorder="1" applyAlignment="1">
      <alignment vertical="center"/>
    </xf>
    <xf numFmtId="0" fontId="0" fillId="6" borderId="6" xfId="0" applyFill="1" applyBorder="1" applyAlignment="1">
      <alignment horizontal="center" vertical="center" wrapText="1"/>
    </xf>
    <xf numFmtId="0" fontId="12" fillId="0" borderId="0" xfId="199" applyFont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center" vertical="center"/>
    </xf>
    <xf numFmtId="167" fontId="5" fillId="6" borderId="1" xfId="1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</cellXfs>
  <cellStyles count="20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/>
    <cellStyle name="Normal" xfId="0" builtinId="0"/>
    <cellStyle name="Percent" xfId="2" builtinId="5"/>
  </cellStyles>
  <dxfs count="8"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Периоды!$A$25</c:f>
              <c:strCache>
                <c:ptCount val="1"/>
                <c:pt idx="0">
                  <c:v>Расходы, руб</c:v>
                </c:pt>
              </c:strCache>
            </c:strRef>
          </c:tx>
          <c:invertIfNegative val="0"/>
          <c:cat>
            <c:multiLvlStrRef>
              <c:f>Периоды!$B$22:$M$23</c:f>
              <c:multiLvlStrCache>
                <c:ptCount val="12"/>
                <c:lvl>
                  <c:pt idx="0">
                    <c:v>1 нед</c:v>
                  </c:pt>
                  <c:pt idx="1">
                    <c:v>2 нед</c:v>
                  </c:pt>
                  <c:pt idx="2">
                    <c:v>3 нед</c:v>
                  </c:pt>
                  <c:pt idx="3">
                    <c:v>4 нед</c:v>
                  </c:pt>
                  <c:pt idx="4">
                    <c:v>1 нед</c:v>
                  </c:pt>
                  <c:pt idx="5">
                    <c:v>2 нед</c:v>
                  </c:pt>
                  <c:pt idx="6">
                    <c:v>3 нед</c:v>
                  </c:pt>
                  <c:pt idx="7">
                    <c:v>4 нед</c:v>
                  </c:pt>
                  <c:pt idx="8">
                    <c:v>1 нед</c:v>
                  </c:pt>
                  <c:pt idx="9">
                    <c:v>2 нед</c:v>
                  </c:pt>
                  <c:pt idx="10">
                    <c:v>3 нед</c:v>
                  </c:pt>
                  <c:pt idx="11">
                    <c:v>4 нед</c:v>
                  </c:pt>
                </c:lvl>
                <c:lvl>
                  <c:pt idx="0">
                    <c:v>январь</c:v>
                  </c:pt>
                  <c:pt idx="4">
                    <c:v>февраль</c:v>
                  </c:pt>
                  <c:pt idx="8">
                    <c:v>март</c:v>
                  </c:pt>
                </c:lvl>
              </c:multiLvlStrCache>
            </c:multiLvlStrRef>
          </c:cat>
          <c:val>
            <c:numRef>
              <c:f>Периоды!$B$25:$M$25</c:f>
              <c:numCache>
                <c:formatCode>#\ ##0_ ;\-#\ ##0\ </c:formatCode>
                <c:ptCount val="12"/>
                <c:pt idx="0">
                  <c:v>500.0</c:v>
                </c:pt>
                <c:pt idx="1">
                  <c:v>200.0</c:v>
                </c:pt>
                <c:pt idx="2">
                  <c:v>200.0</c:v>
                </c:pt>
                <c:pt idx="3">
                  <c:v>0.0</c:v>
                </c:pt>
                <c:pt idx="4">
                  <c:v>100.0</c:v>
                </c:pt>
                <c:pt idx="5">
                  <c:v>100.0</c:v>
                </c:pt>
                <c:pt idx="6">
                  <c:v>300.0</c:v>
                </c:pt>
                <c:pt idx="7">
                  <c:v>200.0</c:v>
                </c:pt>
                <c:pt idx="8">
                  <c:v>200.0</c:v>
                </c:pt>
                <c:pt idx="9">
                  <c:v>200.0</c:v>
                </c:pt>
                <c:pt idx="10">
                  <c:v>100.0</c:v>
                </c:pt>
                <c:pt idx="11">
                  <c:v>100.0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070136"/>
        <c:axId val="2089064392"/>
      </c:barChart>
      <c:lineChart>
        <c:grouping val="standard"/>
        <c:varyColors val="0"/>
        <c:ser>
          <c:idx val="0"/>
          <c:order val="0"/>
          <c:tx>
            <c:strRef>
              <c:f>Периоды!$A$24</c:f>
              <c:strCache>
                <c:ptCount val="1"/>
                <c:pt idx="0">
                  <c:v>Продажи, руб</c:v>
                </c:pt>
              </c:strCache>
            </c:strRef>
          </c:tx>
          <c:cat>
            <c:multiLvlStrRef>
              <c:f>Периоды!$B$22:$M$23</c:f>
              <c:multiLvlStrCache>
                <c:ptCount val="12"/>
                <c:lvl>
                  <c:pt idx="0">
                    <c:v>1 нед</c:v>
                  </c:pt>
                  <c:pt idx="1">
                    <c:v>2 нед</c:v>
                  </c:pt>
                  <c:pt idx="2">
                    <c:v>3 нед</c:v>
                  </c:pt>
                  <c:pt idx="3">
                    <c:v>4 нед</c:v>
                  </c:pt>
                  <c:pt idx="4">
                    <c:v>1 нед</c:v>
                  </c:pt>
                  <c:pt idx="5">
                    <c:v>2 нед</c:v>
                  </c:pt>
                  <c:pt idx="6">
                    <c:v>3 нед</c:v>
                  </c:pt>
                  <c:pt idx="7">
                    <c:v>4 нед</c:v>
                  </c:pt>
                  <c:pt idx="8">
                    <c:v>1 нед</c:v>
                  </c:pt>
                  <c:pt idx="9">
                    <c:v>2 нед</c:v>
                  </c:pt>
                  <c:pt idx="10">
                    <c:v>3 нед</c:v>
                  </c:pt>
                  <c:pt idx="11">
                    <c:v>4 нед</c:v>
                  </c:pt>
                </c:lvl>
                <c:lvl>
                  <c:pt idx="0">
                    <c:v>январь</c:v>
                  </c:pt>
                  <c:pt idx="4">
                    <c:v>февраль</c:v>
                  </c:pt>
                  <c:pt idx="8">
                    <c:v>март</c:v>
                  </c:pt>
                </c:lvl>
              </c:multiLvlStrCache>
            </c:multiLvlStrRef>
          </c:cat>
          <c:val>
            <c:numRef>
              <c:f>Периоды!$B$24:$M$24</c:f>
              <c:numCache>
                <c:formatCode>General</c:formatCode>
                <c:ptCount val="12"/>
                <c:pt idx="0">
                  <c:v>300.0</c:v>
                </c:pt>
                <c:pt idx="1">
                  <c:v>400.0</c:v>
                </c:pt>
                <c:pt idx="2">
                  <c:v>500.0</c:v>
                </c:pt>
                <c:pt idx="3">
                  <c:v>500.0</c:v>
                </c:pt>
                <c:pt idx="4">
                  <c:v>400.0</c:v>
                </c:pt>
                <c:pt idx="5">
                  <c:v>600.0</c:v>
                </c:pt>
                <c:pt idx="6">
                  <c:v>500.0</c:v>
                </c:pt>
                <c:pt idx="7">
                  <c:v>600.0</c:v>
                </c:pt>
                <c:pt idx="8">
                  <c:v>300.0</c:v>
                </c:pt>
                <c:pt idx="9">
                  <c:v>400.0</c:v>
                </c:pt>
                <c:pt idx="10">
                  <c:v>400.0</c:v>
                </c:pt>
                <c:pt idx="11">
                  <c:v>400.0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070136"/>
        <c:axId val="2089064392"/>
      </c:lineChart>
      <c:catAx>
        <c:axId val="20890701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9064392"/>
        <c:crosses val="autoZero"/>
        <c:auto val="1"/>
        <c:lblAlgn val="ctr"/>
        <c:lblOffset val="100"/>
        <c:noMultiLvlLbl val="0"/>
      </c:catAx>
      <c:valAx>
        <c:axId val="2089064392"/>
        <c:scaling>
          <c:orientation val="minMax"/>
        </c:scaling>
        <c:delete val="0"/>
        <c:axPos val="l"/>
        <c:majorGridlines/>
        <c:numFmt formatCode="#\ ##0_ ;\-#\ ##0\ " sourceLinked="1"/>
        <c:majorTickMark val="out"/>
        <c:minorTickMark val="none"/>
        <c:tickLblPos val="nextTo"/>
        <c:crossAx val="2089070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</xdr:row>
      <xdr:rowOff>139700</xdr:rowOff>
    </xdr:from>
    <xdr:to>
      <xdr:col>13</xdr:col>
      <xdr:colOff>927100</xdr:colOff>
      <xdr:row>40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25400</xdr:rowOff>
    </xdr:from>
    <xdr:to>
      <xdr:col>2</xdr:col>
      <xdr:colOff>307975</xdr:colOff>
      <xdr:row>3</xdr:row>
      <xdr:rowOff>39400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5400"/>
          <a:ext cx="3025775" cy="58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powerbranding.ru/mediastrategiya/advertising-report" TargetMode="External"/><Relationship Id="rId20" Type="http://schemas.openxmlformats.org/officeDocument/2006/relationships/hyperlink" Target="http://powerbranding.ru/mediastrategiya/advertising-report" TargetMode="External"/><Relationship Id="rId21" Type="http://schemas.openxmlformats.org/officeDocument/2006/relationships/hyperlink" Target="http://powerbranding.ru/mediastrategiya/advertising-report" TargetMode="External"/><Relationship Id="rId22" Type="http://schemas.openxmlformats.org/officeDocument/2006/relationships/hyperlink" Target="http://powerbranding.ru/mediastrategiya/advertising-report" TargetMode="External"/><Relationship Id="rId23" Type="http://schemas.openxmlformats.org/officeDocument/2006/relationships/hyperlink" Target="http://powerbranding.ru/mediastrategiya/advertising-report" TargetMode="External"/><Relationship Id="rId24" Type="http://schemas.openxmlformats.org/officeDocument/2006/relationships/hyperlink" Target="http://powerbranding.ru/mediastrategiya/advertising-report" TargetMode="External"/><Relationship Id="rId25" Type="http://schemas.openxmlformats.org/officeDocument/2006/relationships/hyperlink" Target="http://powerbranding.ru/mediastrategiya/advertising-report" TargetMode="External"/><Relationship Id="rId26" Type="http://schemas.openxmlformats.org/officeDocument/2006/relationships/hyperlink" Target="http://powerbranding.ru/mediastrategiya/advertising-report" TargetMode="External"/><Relationship Id="rId27" Type="http://schemas.openxmlformats.org/officeDocument/2006/relationships/hyperlink" Target="http://powerbranding.ru/mediastrategiya/advertising-report" TargetMode="External"/><Relationship Id="rId28" Type="http://schemas.openxmlformats.org/officeDocument/2006/relationships/hyperlink" Target="http://powerbranding.ru/mediastrategiya/advertising-report" TargetMode="External"/><Relationship Id="rId29" Type="http://schemas.openxmlformats.org/officeDocument/2006/relationships/hyperlink" Target="http://powerbranding.ru/mediastrategiya/advertising-report" TargetMode="External"/><Relationship Id="rId30" Type="http://schemas.openxmlformats.org/officeDocument/2006/relationships/hyperlink" Target="http://powerbranding.ru/mediastrategiya/advertising-report" TargetMode="External"/><Relationship Id="rId31" Type="http://schemas.openxmlformats.org/officeDocument/2006/relationships/drawing" Target="../drawings/drawing1.xml"/><Relationship Id="rId10" Type="http://schemas.openxmlformats.org/officeDocument/2006/relationships/hyperlink" Target="http://powerbranding.ru/mediastrategiya/advertising-report" TargetMode="External"/><Relationship Id="rId11" Type="http://schemas.openxmlformats.org/officeDocument/2006/relationships/hyperlink" Target="http://powerbranding.ru/mediastrategiya/advertising-report" TargetMode="External"/><Relationship Id="rId12" Type="http://schemas.openxmlformats.org/officeDocument/2006/relationships/hyperlink" Target="http://powerbranding.ru/mediastrategiya/advertising-report" TargetMode="External"/><Relationship Id="rId13" Type="http://schemas.openxmlformats.org/officeDocument/2006/relationships/hyperlink" Target="http://powerbranding.ru/mediastrategiya/advertising-report" TargetMode="External"/><Relationship Id="rId14" Type="http://schemas.openxmlformats.org/officeDocument/2006/relationships/hyperlink" Target="http://powerbranding.ru/mediastrategiya/advertising-report" TargetMode="External"/><Relationship Id="rId15" Type="http://schemas.openxmlformats.org/officeDocument/2006/relationships/hyperlink" Target="http://powerbranding.ru/mediastrategiya/advertising-report" TargetMode="External"/><Relationship Id="rId16" Type="http://schemas.openxmlformats.org/officeDocument/2006/relationships/hyperlink" Target="http://powerbranding.ru/mediastrategiya/advertising-report" TargetMode="External"/><Relationship Id="rId17" Type="http://schemas.openxmlformats.org/officeDocument/2006/relationships/hyperlink" Target="http://powerbranding.ru/mediastrategiya/advertising-report" TargetMode="External"/><Relationship Id="rId18" Type="http://schemas.openxmlformats.org/officeDocument/2006/relationships/hyperlink" Target="http://powerbranding.ru/mediastrategiya/advertising-report" TargetMode="External"/><Relationship Id="rId19" Type="http://schemas.openxmlformats.org/officeDocument/2006/relationships/hyperlink" Target="http://powerbranding.ru/mediastrategiya/advertising-report" TargetMode="External"/><Relationship Id="rId1" Type="http://schemas.openxmlformats.org/officeDocument/2006/relationships/hyperlink" Target="http://powerbranding.ru/mediastrategiya/advertising-report" TargetMode="External"/><Relationship Id="rId2" Type="http://schemas.openxmlformats.org/officeDocument/2006/relationships/hyperlink" Target="http://powerbranding.ru/mediastrategiya/advertising-report" TargetMode="External"/><Relationship Id="rId3" Type="http://schemas.openxmlformats.org/officeDocument/2006/relationships/hyperlink" Target="http://powerbranding.ru/mediastrategiya/advertising-report" TargetMode="External"/><Relationship Id="rId4" Type="http://schemas.openxmlformats.org/officeDocument/2006/relationships/hyperlink" Target="http://powerbranding.ru/mediastrategiya/advertising-report" TargetMode="External"/><Relationship Id="rId5" Type="http://schemas.openxmlformats.org/officeDocument/2006/relationships/hyperlink" Target="http://powerbranding.ru/mediastrategiya/advertising-report" TargetMode="External"/><Relationship Id="rId6" Type="http://schemas.openxmlformats.org/officeDocument/2006/relationships/hyperlink" Target="http://powerbranding.ru/mediastrategiya/advertising-report" TargetMode="External"/><Relationship Id="rId7" Type="http://schemas.openxmlformats.org/officeDocument/2006/relationships/hyperlink" Target="http://powerbranding.ru/mediastrategiya/advertising-report" TargetMode="External"/><Relationship Id="rId8" Type="http://schemas.openxmlformats.org/officeDocument/2006/relationships/hyperlink" Target="http://powerbranding.ru/mediastrategiya/advertising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37" workbookViewId="0">
      <selection activeCell="O42" sqref="O42"/>
    </sheetView>
  </sheetViews>
  <sheetFormatPr baseColWidth="10" defaultRowHeight="15" x14ac:dyDescent="0"/>
  <cols>
    <col min="1" max="1" width="29.83203125" style="3" customWidth="1"/>
    <col min="2" max="13" width="5.83203125" style="3" bestFit="1" customWidth="1"/>
    <col min="14" max="14" width="14.6640625" style="3" customWidth="1"/>
    <col min="15" max="15" width="14" style="3" customWidth="1"/>
    <col min="16" max="16" width="12.33203125" style="3" customWidth="1"/>
    <col min="17" max="17" width="13.6640625" style="3" customWidth="1"/>
    <col min="18" max="16384" width="10.83203125" style="3"/>
  </cols>
  <sheetData>
    <row r="1" spans="1:19">
      <c r="D1" s="55" t="s">
        <v>79</v>
      </c>
      <c r="E1" s="55"/>
      <c r="F1" s="55"/>
      <c r="G1" s="55"/>
      <c r="H1" s="55"/>
      <c r="I1" s="55"/>
      <c r="J1" s="55"/>
      <c r="K1" s="55"/>
      <c r="L1" s="55"/>
      <c r="M1" s="55"/>
    </row>
    <row r="2" spans="1:19"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9">
      <c r="D3" s="55"/>
      <c r="E3" s="55"/>
      <c r="F3" s="55"/>
      <c r="G3" s="55"/>
      <c r="H3" s="55"/>
      <c r="I3" s="55"/>
      <c r="J3" s="55"/>
      <c r="K3" s="55"/>
      <c r="L3" s="55"/>
      <c r="M3" s="55"/>
    </row>
    <row r="5" spans="1:19" ht="20">
      <c r="A5" s="20" t="s">
        <v>0</v>
      </c>
    </row>
    <row r="6" spans="1:19">
      <c r="A6" s="3" t="s">
        <v>2</v>
      </c>
    </row>
    <row r="7" spans="1:19">
      <c r="A7" s="3" t="s">
        <v>3</v>
      </c>
    </row>
    <row r="8" spans="1:19">
      <c r="A8" s="3" t="s">
        <v>1</v>
      </c>
    </row>
    <row r="10" spans="1:19" ht="18">
      <c r="A10" s="7" t="s">
        <v>77</v>
      </c>
    </row>
    <row r="12" spans="1:19">
      <c r="A12" s="19" t="s">
        <v>12</v>
      </c>
      <c r="B12" s="56" t="s">
        <v>8</v>
      </c>
      <c r="C12" s="56"/>
      <c r="D12" s="56"/>
      <c r="E12" s="56"/>
      <c r="F12" s="56" t="s">
        <v>9</v>
      </c>
      <c r="G12" s="56"/>
      <c r="H12" s="56"/>
      <c r="I12" s="56"/>
      <c r="J12" s="56" t="s">
        <v>10</v>
      </c>
      <c r="K12" s="56"/>
      <c r="L12" s="56"/>
      <c r="M12" s="56"/>
      <c r="N12" s="57" t="s">
        <v>13</v>
      </c>
      <c r="O12" s="75" t="s">
        <v>14</v>
      </c>
      <c r="P12" s="77" t="s">
        <v>15</v>
      </c>
      <c r="Q12" s="74" t="s">
        <v>16</v>
      </c>
      <c r="R12" s="74"/>
      <c r="S12" s="74"/>
    </row>
    <row r="13" spans="1:19">
      <c r="A13" s="5" t="s">
        <v>11</v>
      </c>
      <c r="B13" s="6" t="s">
        <v>4</v>
      </c>
      <c r="C13" s="6" t="s">
        <v>5</v>
      </c>
      <c r="D13" s="6" t="s">
        <v>6</v>
      </c>
      <c r="E13" s="6" t="s">
        <v>7</v>
      </c>
      <c r="F13" s="6" t="s">
        <v>4</v>
      </c>
      <c r="G13" s="6" t="s">
        <v>5</v>
      </c>
      <c r="H13" s="6" t="s">
        <v>6</v>
      </c>
      <c r="I13" s="6" t="s">
        <v>7</v>
      </c>
      <c r="J13" s="6" t="s">
        <v>4</v>
      </c>
      <c r="K13" s="6" t="s">
        <v>5</v>
      </c>
      <c r="L13" s="6" t="s">
        <v>6</v>
      </c>
      <c r="M13" s="6" t="s">
        <v>7</v>
      </c>
      <c r="N13" s="58"/>
      <c r="O13" s="76"/>
      <c r="P13" s="77"/>
      <c r="Q13" s="74"/>
      <c r="R13" s="74"/>
      <c r="S13" s="74"/>
    </row>
    <row r="14" spans="1:19" ht="18">
      <c r="A14" s="4" t="s">
        <v>65</v>
      </c>
      <c r="B14" s="15">
        <v>500</v>
      </c>
      <c r="C14" s="15">
        <v>200</v>
      </c>
      <c r="D14" s="15">
        <v>200</v>
      </c>
      <c r="E14" s="15"/>
      <c r="F14" s="15"/>
      <c r="G14" s="15"/>
      <c r="H14" s="15"/>
      <c r="I14" s="15"/>
      <c r="J14" s="15"/>
      <c r="K14" s="15"/>
      <c r="L14" s="15"/>
      <c r="M14" s="15"/>
      <c r="N14" s="9">
        <f>SUM(B14:M14)</f>
        <v>900</v>
      </c>
      <c r="O14" s="12">
        <v>800</v>
      </c>
      <c r="P14" s="16">
        <f>O14/N14</f>
        <v>0.88888888888888884</v>
      </c>
      <c r="Q14" s="74"/>
      <c r="R14" s="74"/>
      <c r="S14" s="74"/>
    </row>
    <row r="15" spans="1:19" ht="18">
      <c r="A15" s="4" t="s">
        <v>66</v>
      </c>
      <c r="B15" s="15"/>
      <c r="C15" s="15"/>
      <c r="D15" s="15"/>
      <c r="E15" s="15"/>
      <c r="F15" s="15"/>
      <c r="G15" s="15"/>
      <c r="H15" s="15"/>
      <c r="I15" s="15"/>
      <c r="J15" s="15">
        <v>100</v>
      </c>
      <c r="K15" s="15">
        <v>100</v>
      </c>
      <c r="L15" s="15">
        <v>100</v>
      </c>
      <c r="M15" s="15">
        <v>100</v>
      </c>
      <c r="N15" s="9">
        <f>SUM(B15:M15)</f>
        <v>400</v>
      </c>
      <c r="O15" s="12">
        <v>300</v>
      </c>
      <c r="P15" s="16">
        <f t="shared" ref="P15:P18" si="0">O15/N15</f>
        <v>0.75</v>
      </c>
      <c r="Q15" s="74"/>
      <c r="R15" s="74"/>
      <c r="S15" s="74"/>
    </row>
    <row r="16" spans="1:19" ht="18">
      <c r="A16" s="4" t="s">
        <v>67</v>
      </c>
      <c r="B16" s="15"/>
      <c r="C16" s="15"/>
      <c r="D16" s="15"/>
      <c r="E16" s="15"/>
      <c r="F16" s="15">
        <v>100</v>
      </c>
      <c r="G16" s="15">
        <v>100</v>
      </c>
      <c r="H16" s="15">
        <v>300</v>
      </c>
      <c r="I16" s="15">
        <v>200</v>
      </c>
      <c r="J16" s="15"/>
      <c r="K16" s="15"/>
      <c r="L16" s="15"/>
      <c r="M16" s="15"/>
      <c r="N16" s="9">
        <f>SUM(B16:M16)</f>
        <v>700</v>
      </c>
      <c r="O16" s="12">
        <v>800</v>
      </c>
      <c r="P16" s="16">
        <f t="shared" si="0"/>
        <v>1.1428571428571428</v>
      </c>
      <c r="Q16" s="74"/>
      <c r="R16" s="74"/>
      <c r="S16" s="74"/>
    </row>
    <row r="17" spans="1:19" ht="18">
      <c r="A17" s="4" t="s">
        <v>68</v>
      </c>
      <c r="B17" s="15"/>
      <c r="C17" s="15"/>
      <c r="D17" s="15"/>
      <c r="E17" s="15"/>
      <c r="F17" s="15"/>
      <c r="G17" s="15"/>
      <c r="H17" s="15"/>
      <c r="I17" s="15"/>
      <c r="J17" s="15">
        <v>100</v>
      </c>
      <c r="K17" s="15">
        <v>100</v>
      </c>
      <c r="L17" s="15"/>
      <c r="M17" s="15"/>
      <c r="N17" s="9">
        <f>SUM(B17:M17)</f>
        <v>200</v>
      </c>
      <c r="O17" s="12">
        <v>180</v>
      </c>
      <c r="P17" s="16">
        <f t="shared" si="0"/>
        <v>0.9</v>
      </c>
      <c r="Q17" s="74"/>
      <c r="R17" s="74"/>
      <c r="S17" s="74"/>
    </row>
    <row r="18" spans="1:19" ht="18">
      <c r="B18" s="18">
        <f>SUM(B14:B17)</f>
        <v>500</v>
      </c>
      <c r="C18" s="18">
        <f t="shared" ref="C18:M18" si="1">SUM(C14:C17)</f>
        <v>200</v>
      </c>
      <c r="D18" s="18">
        <f t="shared" si="1"/>
        <v>200</v>
      </c>
      <c r="E18" s="18">
        <f t="shared" si="1"/>
        <v>0</v>
      </c>
      <c r="F18" s="18">
        <f t="shared" si="1"/>
        <v>100</v>
      </c>
      <c r="G18" s="18">
        <f t="shared" si="1"/>
        <v>100</v>
      </c>
      <c r="H18" s="18">
        <f t="shared" si="1"/>
        <v>300</v>
      </c>
      <c r="I18" s="18">
        <f t="shared" si="1"/>
        <v>200</v>
      </c>
      <c r="J18" s="18">
        <f t="shared" si="1"/>
        <v>200</v>
      </c>
      <c r="K18" s="18">
        <f t="shared" si="1"/>
        <v>200</v>
      </c>
      <c r="L18" s="18">
        <f t="shared" si="1"/>
        <v>100</v>
      </c>
      <c r="M18" s="18">
        <f t="shared" si="1"/>
        <v>100</v>
      </c>
      <c r="N18" s="10">
        <f>SUM(N14:N17)</f>
        <v>2200</v>
      </c>
      <c r="O18" s="11">
        <f>SUM(O14:O17)</f>
        <v>2080</v>
      </c>
      <c r="P18" s="16">
        <f t="shared" si="0"/>
        <v>0.94545454545454544</v>
      </c>
      <c r="Q18" s="74"/>
      <c r="R18" s="74"/>
      <c r="S18" s="74"/>
    </row>
    <row r="20" spans="1:19" ht="18">
      <c r="A20" s="7" t="s">
        <v>20</v>
      </c>
    </row>
    <row r="22" spans="1:19" ht="29" customHeight="1">
      <c r="A22" s="60" t="s">
        <v>21</v>
      </c>
      <c r="B22" s="56" t="s">
        <v>8</v>
      </c>
      <c r="C22" s="56"/>
      <c r="D22" s="56"/>
      <c r="E22" s="56"/>
      <c r="F22" s="56" t="s">
        <v>9</v>
      </c>
      <c r="G22" s="56"/>
      <c r="H22" s="56"/>
      <c r="I22" s="56"/>
      <c r="J22" s="56" t="s">
        <v>10</v>
      </c>
      <c r="K22" s="56"/>
      <c r="L22" s="56"/>
      <c r="M22" s="56"/>
      <c r="N22" s="57" t="s">
        <v>19</v>
      </c>
      <c r="O22" s="64"/>
      <c r="P22" s="62" t="s">
        <v>78</v>
      </c>
      <c r="Q22" s="62"/>
    </row>
    <row r="23" spans="1:19">
      <c r="A23" s="61"/>
      <c r="B23" s="17" t="s">
        <v>4</v>
      </c>
      <c r="C23" s="17" t="s">
        <v>5</v>
      </c>
      <c r="D23" s="17" t="s">
        <v>6</v>
      </c>
      <c r="E23" s="17" t="s">
        <v>7</v>
      </c>
      <c r="F23" s="17" t="s">
        <v>4</v>
      </c>
      <c r="G23" s="17" t="s">
        <v>5</v>
      </c>
      <c r="H23" s="17" t="s">
        <v>6</v>
      </c>
      <c r="I23" s="17" t="s">
        <v>7</v>
      </c>
      <c r="J23" s="17" t="s">
        <v>4</v>
      </c>
      <c r="K23" s="17" t="s">
        <v>5</v>
      </c>
      <c r="L23" s="17" t="s">
        <v>6</v>
      </c>
      <c r="M23" s="17" t="s">
        <v>7</v>
      </c>
      <c r="N23" s="58"/>
      <c r="O23" s="64"/>
      <c r="P23" s="62"/>
      <c r="Q23" s="62"/>
    </row>
    <row r="24" spans="1:19" ht="18">
      <c r="A24" s="4" t="s">
        <v>17</v>
      </c>
      <c r="B24" s="4">
        <v>300</v>
      </c>
      <c r="C24" s="4">
        <v>400</v>
      </c>
      <c r="D24" s="4">
        <v>500</v>
      </c>
      <c r="E24" s="4">
        <v>500</v>
      </c>
      <c r="F24" s="4">
        <v>400</v>
      </c>
      <c r="G24" s="4">
        <v>600</v>
      </c>
      <c r="H24" s="4">
        <v>500</v>
      </c>
      <c r="I24" s="4">
        <v>600</v>
      </c>
      <c r="J24" s="4">
        <v>300</v>
      </c>
      <c r="K24" s="4">
        <v>400</v>
      </c>
      <c r="L24" s="4">
        <v>400</v>
      </c>
      <c r="M24" s="4">
        <v>400</v>
      </c>
      <c r="N24" s="9">
        <f>SUM(B24:M24)</f>
        <v>5300</v>
      </c>
      <c r="P24" s="62"/>
      <c r="Q24" s="62"/>
    </row>
    <row r="25" spans="1:19" ht="18">
      <c r="A25" s="4" t="s">
        <v>18</v>
      </c>
      <c r="B25" s="15">
        <f>B18</f>
        <v>500</v>
      </c>
      <c r="C25" s="15">
        <f t="shared" ref="C25:M25" si="2">C18</f>
        <v>200</v>
      </c>
      <c r="D25" s="15">
        <f t="shared" si="2"/>
        <v>200</v>
      </c>
      <c r="E25" s="15">
        <f t="shared" si="2"/>
        <v>0</v>
      </c>
      <c r="F25" s="15">
        <f t="shared" si="2"/>
        <v>100</v>
      </c>
      <c r="G25" s="15">
        <f t="shared" si="2"/>
        <v>100</v>
      </c>
      <c r="H25" s="15">
        <f t="shared" si="2"/>
        <v>300</v>
      </c>
      <c r="I25" s="15">
        <f t="shared" si="2"/>
        <v>200</v>
      </c>
      <c r="J25" s="15">
        <f t="shared" si="2"/>
        <v>200</v>
      </c>
      <c r="K25" s="15">
        <f t="shared" si="2"/>
        <v>200</v>
      </c>
      <c r="L25" s="15">
        <f t="shared" si="2"/>
        <v>100</v>
      </c>
      <c r="M25" s="15">
        <f t="shared" si="2"/>
        <v>100</v>
      </c>
      <c r="N25" s="9">
        <f>SUM(B25:M25)</f>
        <v>2200</v>
      </c>
      <c r="P25" s="62"/>
      <c r="Q25" s="62"/>
    </row>
    <row r="26" spans="1:19">
      <c r="P26" s="62"/>
      <c r="Q26" s="62"/>
    </row>
    <row r="27" spans="1:19">
      <c r="P27" s="62"/>
      <c r="Q27" s="62"/>
    </row>
    <row r="28" spans="1:19">
      <c r="P28" s="62"/>
      <c r="Q28" s="62"/>
    </row>
    <row r="29" spans="1:19">
      <c r="P29" s="62"/>
      <c r="Q29" s="62"/>
    </row>
    <row r="30" spans="1:19">
      <c r="P30" s="62"/>
      <c r="Q30" s="62"/>
    </row>
    <row r="31" spans="1:19">
      <c r="P31" s="62"/>
      <c r="Q31" s="62"/>
    </row>
    <row r="32" spans="1:19">
      <c r="P32" s="62"/>
      <c r="Q32" s="62"/>
    </row>
    <row r="33" spans="1:17">
      <c r="P33" s="62"/>
      <c r="Q33" s="62"/>
    </row>
    <row r="34" spans="1:17">
      <c r="P34" s="62"/>
      <c r="Q34" s="62"/>
    </row>
    <row r="35" spans="1:17">
      <c r="P35" s="62"/>
      <c r="Q35" s="62"/>
    </row>
    <row r="36" spans="1:17">
      <c r="P36" s="62"/>
      <c r="Q36" s="62"/>
    </row>
    <row r="37" spans="1:17">
      <c r="P37" s="62"/>
      <c r="Q37" s="62"/>
    </row>
    <row r="38" spans="1:17">
      <c r="P38" s="62"/>
      <c r="Q38" s="62"/>
    </row>
    <row r="39" spans="1:17">
      <c r="P39" s="62"/>
      <c r="Q39" s="62"/>
    </row>
    <row r="40" spans="1:17">
      <c r="P40" s="62"/>
      <c r="Q40" s="62"/>
    </row>
    <row r="42" spans="1:17" ht="18">
      <c r="A42" s="7" t="s">
        <v>22</v>
      </c>
    </row>
    <row r="44" spans="1:17">
      <c r="A44" s="3" t="s">
        <v>34</v>
      </c>
    </row>
    <row r="45" spans="1:17" ht="34" customHeight="1">
      <c r="A45" s="14" t="s">
        <v>35</v>
      </c>
      <c r="B45" s="63" t="s">
        <v>24</v>
      </c>
      <c r="C45" s="63"/>
      <c r="D45" s="63"/>
      <c r="E45" s="63" t="s">
        <v>25</v>
      </c>
      <c r="F45" s="63"/>
      <c r="G45" s="63"/>
      <c r="H45" s="63" t="s">
        <v>26</v>
      </c>
      <c r="I45" s="63"/>
      <c r="J45" s="63"/>
      <c r="K45" s="63" t="s">
        <v>28</v>
      </c>
      <c r="L45" s="63"/>
      <c r="M45" s="63"/>
      <c r="N45" s="23" t="s">
        <v>29</v>
      </c>
    </row>
    <row r="46" spans="1:17">
      <c r="A46" s="4" t="s">
        <v>17</v>
      </c>
      <c r="B46" s="59">
        <v>1500</v>
      </c>
      <c r="C46" s="59"/>
      <c r="D46" s="59"/>
      <c r="E46" s="59">
        <v>5300</v>
      </c>
      <c r="F46" s="59"/>
      <c r="G46" s="59"/>
      <c r="H46" s="59">
        <v>4000</v>
      </c>
      <c r="I46" s="59"/>
      <c r="J46" s="59"/>
      <c r="K46" s="69">
        <f>E46/B46-1</f>
        <v>2.5333333333333332</v>
      </c>
      <c r="L46" s="69"/>
      <c r="M46" s="69"/>
      <c r="N46" s="21">
        <f>H46/B46-1</f>
        <v>1.6666666666666665</v>
      </c>
    </row>
    <row r="47" spans="1:17">
      <c r="A47" s="4" t="s">
        <v>30</v>
      </c>
      <c r="B47" s="66">
        <v>0.5</v>
      </c>
      <c r="C47" s="59"/>
      <c r="D47" s="59"/>
      <c r="E47" s="66">
        <v>0.5</v>
      </c>
      <c r="F47" s="59"/>
      <c r="G47" s="59"/>
      <c r="H47" s="66">
        <v>0.5</v>
      </c>
      <c r="I47" s="59"/>
      <c r="J47" s="59"/>
      <c r="K47" s="66">
        <f>E47-B47</f>
        <v>0</v>
      </c>
      <c r="L47" s="59"/>
      <c r="M47" s="59"/>
      <c r="N47" s="21">
        <f>H47-B47</f>
        <v>0</v>
      </c>
    </row>
    <row r="48" spans="1:17">
      <c r="A48" s="4" t="s">
        <v>27</v>
      </c>
      <c r="B48" s="59">
        <f>B46*B47</f>
        <v>750</v>
      </c>
      <c r="C48" s="59"/>
      <c r="D48" s="59"/>
      <c r="E48" s="59">
        <f>E46*E47</f>
        <v>2650</v>
      </c>
      <c r="F48" s="59"/>
      <c r="G48" s="59"/>
      <c r="H48" s="59">
        <f>H46*H47</f>
        <v>2000</v>
      </c>
      <c r="I48" s="59"/>
      <c r="J48" s="59"/>
      <c r="K48" s="69">
        <f>E48/B48-1</f>
        <v>2.5333333333333332</v>
      </c>
      <c r="L48" s="69"/>
      <c r="M48" s="69"/>
      <c r="N48" s="21">
        <f>H48/B48-1</f>
        <v>1.6666666666666665</v>
      </c>
    </row>
    <row r="49" spans="1:19">
      <c r="A49" s="4" t="s">
        <v>23</v>
      </c>
      <c r="B49" s="59">
        <v>0</v>
      </c>
      <c r="C49" s="59"/>
      <c r="D49" s="59"/>
      <c r="E49" s="65">
        <f>O18</f>
        <v>2080</v>
      </c>
      <c r="F49" s="59"/>
      <c r="G49" s="59"/>
      <c r="H49" s="59">
        <v>0</v>
      </c>
      <c r="I49" s="59"/>
      <c r="J49" s="59"/>
      <c r="K49" s="68" t="e">
        <f>E49/B49-1</f>
        <v>#DIV/0!</v>
      </c>
      <c r="L49" s="68"/>
      <c r="M49" s="68"/>
      <c r="N49" s="22" t="e">
        <f>H49/B49-1</f>
        <v>#DIV/0!</v>
      </c>
    </row>
    <row r="50" spans="1:19">
      <c r="A50" s="4" t="s">
        <v>57</v>
      </c>
      <c r="B50" s="59">
        <f>B48-B49</f>
        <v>750</v>
      </c>
      <c r="C50" s="59"/>
      <c r="D50" s="59"/>
      <c r="E50" s="59">
        <f>E48-E49</f>
        <v>570</v>
      </c>
      <c r="F50" s="59"/>
      <c r="G50" s="59"/>
      <c r="H50" s="59">
        <f>H48-H49</f>
        <v>2000</v>
      </c>
      <c r="I50" s="59"/>
      <c r="J50" s="59"/>
      <c r="K50" s="69">
        <f>E50/B50-1</f>
        <v>-0.24</v>
      </c>
      <c r="L50" s="69"/>
      <c r="M50" s="69"/>
      <c r="N50" s="21">
        <f>H50/B50-1</f>
        <v>1.6666666666666665</v>
      </c>
    </row>
    <row r="52" spans="1:19">
      <c r="A52" s="3" t="s">
        <v>33</v>
      </c>
    </row>
    <row r="53" spans="1:19" ht="37" customHeight="1">
      <c r="A53" s="8" t="s">
        <v>11</v>
      </c>
      <c r="B53" s="67" t="s">
        <v>31</v>
      </c>
      <c r="C53" s="67"/>
      <c r="D53" s="67"/>
      <c r="E53" s="67" t="s">
        <v>32</v>
      </c>
      <c r="F53" s="67"/>
      <c r="G53" s="67"/>
      <c r="H53" s="67" t="s">
        <v>36</v>
      </c>
      <c r="I53" s="67"/>
      <c r="J53" s="67"/>
      <c r="K53" s="67" t="s">
        <v>37</v>
      </c>
      <c r="L53" s="67"/>
      <c r="M53" s="67"/>
      <c r="N53" s="8" t="s">
        <v>38</v>
      </c>
      <c r="O53" s="29" t="s">
        <v>39</v>
      </c>
      <c r="P53" s="30" t="s">
        <v>41</v>
      </c>
      <c r="Q53" s="30" t="s">
        <v>40</v>
      </c>
      <c r="R53" s="30" t="s">
        <v>40</v>
      </c>
      <c r="S53" s="36" t="s">
        <v>42</v>
      </c>
    </row>
    <row r="54" spans="1:19">
      <c r="A54" s="4" t="s">
        <v>65</v>
      </c>
      <c r="B54" s="65">
        <f>O14</f>
        <v>800</v>
      </c>
      <c r="C54" s="59"/>
      <c r="D54" s="59"/>
      <c r="E54" s="69">
        <f>B54/B58</f>
        <v>0.38461538461538464</v>
      </c>
      <c r="F54" s="69"/>
      <c r="G54" s="69"/>
      <c r="H54" s="59">
        <v>10</v>
      </c>
      <c r="I54" s="59"/>
      <c r="J54" s="59"/>
      <c r="K54" s="59">
        <v>7</v>
      </c>
      <c r="L54" s="59"/>
      <c r="M54" s="59"/>
      <c r="N54" s="26">
        <f>K54/H54</f>
        <v>0.7</v>
      </c>
      <c r="O54" s="24">
        <v>1200</v>
      </c>
      <c r="P54" s="31">
        <v>0.57999999999999996</v>
      </c>
      <c r="Q54" s="24">
        <f>O54*P54</f>
        <v>696</v>
      </c>
      <c r="R54" s="33">
        <f>Q54-B54</f>
        <v>-104</v>
      </c>
      <c r="S54" s="34">
        <f>R54/B54</f>
        <v>-0.13</v>
      </c>
    </row>
    <row r="55" spans="1:19">
      <c r="A55" s="4" t="s">
        <v>66</v>
      </c>
      <c r="B55" s="65">
        <f t="shared" ref="B55:B57" si="3">O15</f>
        <v>300</v>
      </c>
      <c r="C55" s="59"/>
      <c r="D55" s="59"/>
      <c r="E55" s="69">
        <f>B55/B58</f>
        <v>0.14423076923076922</v>
      </c>
      <c r="F55" s="69"/>
      <c r="G55" s="69"/>
      <c r="H55" s="59">
        <v>20</v>
      </c>
      <c r="I55" s="59"/>
      <c r="J55" s="59"/>
      <c r="K55" s="59">
        <v>18</v>
      </c>
      <c r="L55" s="59"/>
      <c r="M55" s="59"/>
      <c r="N55" s="26">
        <f>K55/H55</f>
        <v>0.9</v>
      </c>
      <c r="O55" s="24">
        <v>1800</v>
      </c>
      <c r="P55" s="31">
        <v>0.5</v>
      </c>
      <c r="Q55" s="24">
        <f>O55*P55</f>
        <v>900</v>
      </c>
      <c r="R55" s="33">
        <f>Q55-B55</f>
        <v>600</v>
      </c>
      <c r="S55" s="34">
        <f>R55/B55</f>
        <v>2</v>
      </c>
    </row>
    <row r="56" spans="1:19">
      <c r="A56" s="4" t="s">
        <v>67</v>
      </c>
      <c r="B56" s="65">
        <f t="shared" si="3"/>
        <v>800</v>
      </c>
      <c r="C56" s="59"/>
      <c r="D56" s="59"/>
      <c r="E56" s="69">
        <f>B56/B58</f>
        <v>0.38461538461538464</v>
      </c>
      <c r="F56" s="69"/>
      <c r="G56" s="69"/>
      <c r="H56" s="59">
        <v>5</v>
      </c>
      <c r="I56" s="59"/>
      <c r="J56" s="59"/>
      <c r="K56" s="59">
        <v>1</v>
      </c>
      <c r="L56" s="59"/>
      <c r="M56" s="59"/>
      <c r="N56" s="26">
        <f>K56/H56</f>
        <v>0.2</v>
      </c>
      <c r="O56" s="24">
        <v>300</v>
      </c>
      <c r="P56" s="31">
        <v>0.3</v>
      </c>
      <c r="Q56" s="24">
        <f>O56*P56</f>
        <v>90</v>
      </c>
      <c r="R56" s="33">
        <f>Q56-B56</f>
        <v>-710</v>
      </c>
      <c r="S56" s="34">
        <f>R56/B56</f>
        <v>-0.88749999999999996</v>
      </c>
    </row>
    <row r="57" spans="1:19">
      <c r="A57" s="4" t="s">
        <v>68</v>
      </c>
      <c r="B57" s="65">
        <f t="shared" si="3"/>
        <v>180</v>
      </c>
      <c r="C57" s="59"/>
      <c r="D57" s="59"/>
      <c r="E57" s="69">
        <f>B57/B58</f>
        <v>8.6538461538461536E-2</v>
      </c>
      <c r="F57" s="69"/>
      <c r="G57" s="69"/>
      <c r="H57" s="59">
        <v>40</v>
      </c>
      <c r="I57" s="59"/>
      <c r="J57" s="59"/>
      <c r="K57" s="59">
        <v>22</v>
      </c>
      <c r="L57" s="59"/>
      <c r="M57" s="59"/>
      <c r="N57" s="26">
        <f>K57/H57</f>
        <v>0.55000000000000004</v>
      </c>
      <c r="O57" s="24">
        <v>900</v>
      </c>
      <c r="P57" s="31">
        <v>0.5</v>
      </c>
      <c r="Q57" s="24">
        <f>O57*P57</f>
        <v>450</v>
      </c>
      <c r="R57" s="33">
        <f>Q57-B57</f>
        <v>270</v>
      </c>
      <c r="S57" s="34">
        <f>R57/B57</f>
        <v>1.5</v>
      </c>
    </row>
    <row r="58" spans="1:19" ht="18">
      <c r="A58" s="8"/>
      <c r="B58" s="70">
        <f>SUM(B54:D57)</f>
        <v>2080</v>
      </c>
      <c r="C58" s="71"/>
      <c r="D58" s="71"/>
      <c r="E58" s="72">
        <f>SUM(E54:G57)</f>
        <v>1</v>
      </c>
      <c r="F58" s="71"/>
      <c r="G58" s="71"/>
      <c r="H58" s="73">
        <f>SUM(H54:J57)</f>
        <v>75</v>
      </c>
      <c r="I58" s="73"/>
      <c r="J58" s="73"/>
      <c r="K58" s="73">
        <f>SUM(K54:M57)</f>
        <v>48</v>
      </c>
      <c r="L58" s="73"/>
      <c r="M58" s="73"/>
      <c r="N58" s="28">
        <f>K58/H58</f>
        <v>0.64</v>
      </c>
      <c r="O58" s="25">
        <f>SUM(O54:O57)</f>
        <v>4200</v>
      </c>
      <c r="P58" s="27">
        <f>Q58/O58</f>
        <v>0.50857142857142856</v>
      </c>
      <c r="Q58" s="25">
        <f>SUM(Q54:Q57)</f>
        <v>2136</v>
      </c>
      <c r="R58" s="32">
        <f>SUM(R54:R57)</f>
        <v>56</v>
      </c>
      <c r="S58" s="35">
        <f>R58/B58</f>
        <v>2.6923076923076925E-2</v>
      </c>
    </row>
  </sheetData>
  <mergeCells count="68">
    <mergeCell ref="K55:M55"/>
    <mergeCell ref="K56:M56"/>
    <mergeCell ref="K57:M57"/>
    <mergeCell ref="K58:M58"/>
    <mergeCell ref="Q12:S13"/>
    <mergeCell ref="Q14:S14"/>
    <mergeCell ref="Q15:S15"/>
    <mergeCell ref="Q16:S16"/>
    <mergeCell ref="Q17:S17"/>
    <mergeCell ref="Q18:S18"/>
    <mergeCell ref="K54:M54"/>
    <mergeCell ref="K45:M45"/>
    <mergeCell ref="K46:M46"/>
    <mergeCell ref="O12:O13"/>
    <mergeCell ref="P12:P13"/>
    <mergeCell ref="H55:J55"/>
    <mergeCell ref="H56:J56"/>
    <mergeCell ref="H57:J57"/>
    <mergeCell ref="H53:J53"/>
    <mergeCell ref="B58:D58"/>
    <mergeCell ref="E58:G58"/>
    <mergeCell ref="H58:J58"/>
    <mergeCell ref="B55:D55"/>
    <mergeCell ref="B56:D56"/>
    <mergeCell ref="B57:D57"/>
    <mergeCell ref="E54:G54"/>
    <mergeCell ref="E55:G55"/>
    <mergeCell ref="E56:G56"/>
    <mergeCell ref="E57:G57"/>
    <mergeCell ref="B54:D54"/>
    <mergeCell ref="H54:J54"/>
    <mergeCell ref="H47:J47"/>
    <mergeCell ref="K47:M47"/>
    <mergeCell ref="B53:D53"/>
    <mergeCell ref="E53:G53"/>
    <mergeCell ref="K53:M53"/>
    <mergeCell ref="H49:J49"/>
    <mergeCell ref="H48:J48"/>
    <mergeCell ref="H50:J50"/>
    <mergeCell ref="K49:M49"/>
    <mergeCell ref="K48:M48"/>
    <mergeCell ref="K50:M50"/>
    <mergeCell ref="B49:D49"/>
    <mergeCell ref="B48:D48"/>
    <mergeCell ref="B50:D50"/>
    <mergeCell ref="E46:G46"/>
    <mergeCell ref="E49:G49"/>
    <mergeCell ref="E48:G48"/>
    <mergeCell ref="E50:G50"/>
    <mergeCell ref="B47:D47"/>
    <mergeCell ref="B46:D46"/>
    <mergeCell ref="E47:G47"/>
    <mergeCell ref="A22:A23"/>
    <mergeCell ref="P22:Q40"/>
    <mergeCell ref="B45:D45"/>
    <mergeCell ref="E45:G45"/>
    <mergeCell ref="H45:J45"/>
    <mergeCell ref="O22:O23"/>
    <mergeCell ref="H46:J46"/>
    <mergeCell ref="B22:E22"/>
    <mergeCell ref="F22:I22"/>
    <mergeCell ref="J22:M22"/>
    <mergeCell ref="N22:N23"/>
    <mergeCell ref="D1:M3"/>
    <mergeCell ref="B12:E12"/>
    <mergeCell ref="F12:I12"/>
    <mergeCell ref="J12:M12"/>
    <mergeCell ref="N12:N13"/>
  </mergeCells>
  <hyperlinks>
    <hyperlink ref="D1" r:id="rId1"/>
    <hyperlink ref="E1" r:id="rId2" display="Инструкцию по использованию шаблона читайте по ссылке"/>
    <hyperlink ref="F1" r:id="rId3" display="Инструкцию по использованию шаблона читайте по ссылке"/>
    <hyperlink ref="G1" r:id="rId4" display="Инструкцию по использованию шаблона читайте по ссылке"/>
    <hyperlink ref="H1" r:id="rId5" display="Инструкцию по использованию шаблона читайте по ссылке"/>
    <hyperlink ref="I1" r:id="rId6" display="Инструкцию по использованию шаблона читайте по ссылке"/>
    <hyperlink ref="J1" r:id="rId7" display="Инструкцию по использованию шаблона читайте по ссылке"/>
    <hyperlink ref="K1" r:id="rId8" display="Инструкцию по использованию шаблона читайте по ссылке"/>
    <hyperlink ref="L1" r:id="rId9" display="Инструкцию по использованию шаблона читайте по ссылке"/>
    <hyperlink ref="M1" r:id="rId10" display="Инструкцию по использованию шаблона читайте по ссылке"/>
    <hyperlink ref="D2" r:id="rId11" display="Инструкцию по использованию шаблона читайте по ссылке"/>
    <hyperlink ref="E2" r:id="rId12" display="Инструкцию по использованию шаблона читайте по ссылке"/>
    <hyperlink ref="F2" r:id="rId13" display="Инструкцию по использованию шаблона читайте по ссылке"/>
    <hyperlink ref="G2" r:id="rId14" display="Инструкцию по использованию шаблона читайте по ссылке"/>
    <hyperlink ref="H2" r:id="rId15" display="Инструкцию по использованию шаблона читайте по ссылке"/>
    <hyperlink ref="I2" r:id="rId16" display="Инструкцию по использованию шаблона читайте по ссылке"/>
    <hyperlink ref="J2" r:id="rId17" display="Инструкцию по использованию шаблона читайте по ссылке"/>
    <hyperlink ref="K2" r:id="rId18" display="Инструкцию по использованию шаблона читайте по ссылке"/>
    <hyperlink ref="L2" r:id="rId19" display="Инструкцию по использованию шаблона читайте по ссылке"/>
    <hyperlink ref="M2" r:id="rId20" display="Инструкцию по использованию шаблона читайте по ссылке"/>
    <hyperlink ref="D3" r:id="rId21" display="Инструкцию по использованию шаблона читайте по ссылке"/>
    <hyperlink ref="E3" r:id="rId22" display="Инструкцию по использованию шаблона читайте по ссылке"/>
    <hyperlink ref="F3" r:id="rId23" display="Инструкцию по использованию шаблона читайте по ссылке"/>
    <hyperlink ref="G3" r:id="rId24" display="Инструкцию по использованию шаблона читайте по ссылке"/>
    <hyperlink ref="H3" r:id="rId25" display="Инструкцию по использованию шаблона читайте по ссылке"/>
    <hyperlink ref="I3" r:id="rId26" display="Инструкцию по использованию шаблона читайте по ссылке"/>
    <hyperlink ref="J3" r:id="rId27" display="Инструкцию по использованию шаблона читайте по ссылке"/>
    <hyperlink ref="K3" r:id="rId28" display="Инструкцию по использованию шаблона читайте по ссылке"/>
    <hyperlink ref="L3" r:id="rId29" display="Инструкцию по использованию шаблона читайте по ссылке"/>
    <hyperlink ref="M3" r:id="rId30" display="Инструкцию по использованию шаблона читайте по ссылке"/>
  </hyperlinks>
  <pageMargins left="0.75" right="0.75" top="1" bottom="1" header="0.5" footer="0.5"/>
  <pageSetup paperSize="9" orientation="portrait" horizontalDpi="4294967292" verticalDpi="4294967292"/>
  <drawing r:id="rId3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9" workbookViewId="0">
      <selection activeCell="D43" sqref="D43"/>
    </sheetView>
  </sheetViews>
  <sheetFormatPr baseColWidth="10" defaultRowHeight="15" x14ac:dyDescent="0"/>
  <cols>
    <col min="1" max="1" width="29.1640625" customWidth="1"/>
    <col min="2" max="2" width="13.5" customWidth="1"/>
    <col min="3" max="3" width="12.1640625" customWidth="1"/>
    <col min="4" max="4" width="15.83203125" customWidth="1"/>
    <col min="5" max="5" width="14" customWidth="1"/>
    <col min="6" max="6" width="13.5" customWidth="1"/>
    <col min="7" max="7" width="12.6640625" customWidth="1"/>
    <col min="9" max="9" width="12.33203125" customWidth="1"/>
  </cols>
  <sheetData>
    <row r="1" spans="1:6" ht="20">
      <c r="A1" s="37" t="s">
        <v>43</v>
      </c>
    </row>
    <row r="3" spans="1:6">
      <c r="A3" s="1" t="s">
        <v>44</v>
      </c>
    </row>
    <row r="5" spans="1:6" ht="42">
      <c r="A5" s="78" t="s">
        <v>45</v>
      </c>
      <c r="B5" s="79" t="s">
        <v>46</v>
      </c>
      <c r="C5" s="79"/>
      <c r="D5" s="38" t="s">
        <v>47</v>
      </c>
      <c r="E5" s="80" t="s">
        <v>48</v>
      </c>
      <c r="F5" s="81"/>
    </row>
    <row r="6" spans="1:6">
      <c r="A6" s="78"/>
      <c r="B6" s="39" t="s">
        <v>49</v>
      </c>
      <c r="C6" s="39" t="s">
        <v>50</v>
      </c>
      <c r="D6" s="39" t="s">
        <v>50</v>
      </c>
      <c r="E6" s="82" t="s">
        <v>51</v>
      </c>
      <c r="F6" s="82" t="s">
        <v>52</v>
      </c>
    </row>
    <row r="7" spans="1:6">
      <c r="A7" s="78"/>
      <c r="B7" s="39" t="s">
        <v>53</v>
      </c>
      <c r="C7" s="39" t="s">
        <v>53</v>
      </c>
      <c r="D7" s="39" t="s">
        <v>54</v>
      </c>
      <c r="E7" s="82"/>
      <c r="F7" s="82"/>
    </row>
    <row r="8" spans="1:6">
      <c r="A8" s="4" t="s">
        <v>55</v>
      </c>
      <c r="B8" s="40">
        <v>450</v>
      </c>
      <c r="C8" s="40">
        <v>500</v>
      </c>
      <c r="D8" s="40">
        <v>420</v>
      </c>
      <c r="E8" s="41">
        <f t="shared" ref="E8:E12" si="0">C8/B8</f>
        <v>1.1111111111111112</v>
      </c>
      <c r="F8" s="41">
        <f>C8/D8-1</f>
        <v>0.19047619047619047</v>
      </c>
    </row>
    <row r="9" spans="1:6">
      <c r="A9" s="4" t="s">
        <v>17</v>
      </c>
      <c r="B9" s="40">
        <v>6000</v>
      </c>
      <c r="C9" s="40">
        <v>7000</v>
      </c>
      <c r="D9" s="40">
        <v>5500</v>
      </c>
      <c r="E9" s="41">
        <f t="shared" si="0"/>
        <v>1.1666666666666667</v>
      </c>
      <c r="F9" s="41">
        <f>C9/D9-1</f>
        <v>0.27272727272727271</v>
      </c>
    </row>
    <row r="10" spans="1:6">
      <c r="A10" s="4" t="s">
        <v>56</v>
      </c>
      <c r="B10" s="42">
        <f>B9/B8</f>
        <v>13.333333333333334</v>
      </c>
      <c r="C10" s="42">
        <f>C9/C8</f>
        <v>14</v>
      </c>
      <c r="D10" s="42">
        <f>D9/D8</f>
        <v>13.095238095238095</v>
      </c>
      <c r="E10" s="41">
        <f t="shared" si="0"/>
        <v>1.05</v>
      </c>
      <c r="F10" s="41">
        <f>C10/D10-1</f>
        <v>6.9090909090909092E-2</v>
      </c>
    </row>
    <row r="11" spans="1:6">
      <c r="A11" s="4" t="s">
        <v>27</v>
      </c>
      <c r="B11" s="40">
        <v>3000</v>
      </c>
      <c r="C11" s="40">
        <v>3500</v>
      </c>
      <c r="D11" s="40">
        <v>2800</v>
      </c>
      <c r="E11" s="41">
        <f t="shared" si="0"/>
        <v>1.1666666666666667</v>
      </c>
      <c r="F11" s="41">
        <f>C11/D11-1</f>
        <v>0.25</v>
      </c>
    </row>
    <row r="12" spans="1:6">
      <c r="A12" s="4" t="s">
        <v>41</v>
      </c>
      <c r="B12" s="43">
        <f>B11/B9</f>
        <v>0.5</v>
      </c>
      <c r="C12" s="43">
        <f>C11/C9</f>
        <v>0.5</v>
      </c>
      <c r="D12" s="43">
        <f>D11/D9</f>
        <v>0.50909090909090904</v>
      </c>
      <c r="E12" s="41">
        <f t="shared" si="0"/>
        <v>1</v>
      </c>
      <c r="F12" s="41">
        <f>C12-D12</f>
        <v>-9.0909090909090384E-3</v>
      </c>
    </row>
    <row r="13" spans="1:6">
      <c r="A13" s="4" t="s">
        <v>23</v>
      </c>
      <c r="B13" s="40">
        <v>1500</v>
      </c>
      <c r="C13" s="40">
        <v>1600</v>
      </c>
      <c r="D13" s="40">
        <v>1000</v>
      </c>
      <c r="E13" s="41">
        <f>C13/B13</f>
        <v>1.0666666666666667</v>
      </c>
      <c r="F13" s="41">
        <f>C13/D13-1</f>
        <v>0.60000000000000009</v>
      </c>
    </row>
    <row r="14" spans="1:6">
      <c r="A14" s="4" t="s">
        <v>57</v>
      </c>
      <c r="B14" s="40">
        <f>B11-B13</f>
        <v>1500</v>
      </c>
      <c r="C14" s="40">
        <f>C11-C13</f>
        <v>1900</v>
      </c>
      <c r="D14" s="40">
        <f>D11-D13</f>
        <v>1800</v>
      </c>
      <c r="E14" s="41">
        <f>C14/B14</f>
        <v>1.2666666666666666</v>
      </c>
      <c r="F14" s="41">
        <f>C14/D14-1</f>
        <v>5.555555555555558E-2</v>
      </c>
    </row>
    <row r="15" spans="1:6">
      <c r="A15" s="4" t="s">
        <v>58</v>
      </c>
      <c r="B15" s="13">
        <f>B13/B9</f>
        <v>0.25</v>
      </c>
      <c r="C15" s="13">
        <f>C13/C9</f>
        <v>0.22857142857142856</v>
      </c>
      <c r="D15" s="13">
        <f>D13/D9</f>
        <v>0.18181818181818182</v>
      </c>
      <c r="E15" s="41">
        <f>C15-B15</f>
        <v>-2.1428571428571436E-2</v>
      </c>
      <c r="F15" s="41">
        <f>C15-D15</f>
        <v>4.6753246753246741E-2</v>
      </c>
    </row>
    <row r="16" spans="1:6">
      <c r="A16" s="44" t="s">
        <v>60</v>
      </c>
      <c r="B16" s="45">
        <v>0.35</v>
      </c>
      <c r="C16" s="45">
        <v>0.37</v>
      </c>
      <c r="D16" s="45">
        <v>0.33</v>
      </c>
      <c r="E16" s="41">
        <f>C16-B16</f>
        <v>2.0000000000000018E-2</v>
      </c>
      <c r="F16" s="41">
        <f>C16-D16</f>
        <v>3.999999999999998E-2</v>
      </c>
    </row>
    <row r="18" spans="1:11">
      <c r="A18" s="1" t="s">
        <v>59</v>
      </c>
    </row>
    <row r="20" spans="1:11" ht="19" customHeight="1">
      <c r="A20" s="46" t="s">
        <v>61</v>
      </c>
      <c r="B20" s="46" t="s">
        <v>62</v>
      </c>
      <c r="C20" s="46" t="s">
        <v>63</v>
      </c>
      <c r="D20" s="46" t="s">
        <v>64</v>
      </c>
      <c r="E20" s="63" t="s">
        <v>16</v>
      </c>
      <c r="F20" s="63"/>
    </row>
    <row r="21" spans="1:11">
      <c r="A21" s="2" t="s">
        <v>65</v>
      </c>
      <c r="B21" s="2">
        <v>500</v>
      </c>
      <c r="C21" s="2">
        <v>600</v>
      </c>
      <c r="D21" s="48">
        <f>C21/B21</f>
        <v>1.2</v>
      </c>
      <c r="E21" s="86"/>
      <c r="F21" s="87"/>
    </row>
    <row r="22" spans="1:11">
      <c r="A22" s="2" t="s">
        <v>66</v>
      </c>
      <c r="B22" s="2">
        <v>400</v>
      </c>
      <c r="C22" s="2">
        <v>200</v>
      </c>
      <c r="D22" s="48">
        <f>C22/B22</f>
        <v>0.5</v>
      </c>
      <c r="E22" s="86"/>
      <c r="F22" s="87"/>
    </row>
    <row r="23" spans="1:11">
      <c r="A23" s="2" t="s">
        <v>67</v>
      </c>
      <c r="B23" s="2">
        <v>400</v>
      </c>
      <c r="C23" s="2">
        <v>450</v>
      </c>
      <c r="D23" s="48">
        <f>C23/B23</f>
        <v>1.125</v>
      </c>
      <c r="E23" s="86"/>
      <c r="F23" s="87"/>
    </row>
    <row r="24" spans="1:11">
      <c r="A24" s="2" t="s">
        <v>68</v>
      </c>
      <c r="B24" s="2">
        <v>200</v>
      </c>
      <c r="C24" s="2">
        <v>350</v>
      </c>
      <c r="D24" s="48">
        <f>C24/B24</f>
        <v>1.75</v>
      </c>
      <c r="E24" s="86"/>
      <c r="F24" s="87"/>
    </row>
    <row r="25" spans="1:11" ht="18">
      <c r="A25" s="47" t="s">
        <v>19</v>
      </c>
      <c r="B25" s="47">
        <f>SUM(B21:B24)</f>
        <v>1500</v>
      </c>
      <c r="C25" s="47">
        <f>SUM(C21:C24)</f>
        <v>1600</v>
      </c>
      <c r="D25" s="49">
        <f>C25/B25</f>
        <v>1.0666666666666667</v>
      </c>
      <c r="E25" s="86"/>
      <c r="F25" s="87"/>
    </row>
    <row r="27" spans="1:11">
      <c r="A27" s="1" t="s">
        <v>69</v>
      </c>
    </row>
    <row r="29" spans="1:11" s="3" customFormat="1" ht="37" customHeight="1">
      <c r="A29" s="8" t="s">
        <v>11</v>
      </c>
      <c r="B29" s="54" t="s">
        <v>31</v>
      </c>
      <c r="C29" s="54" t="s">
        <v>32</v>
      </c>
      <c r="D29" s="54" t="s">
        <v>36</v>
      </c>
      <c r="E29" s="54" t="s">
        <v>37</v>
      </c>
      <c r="F29" s="36" t="s">
        <v>38</v>
      </c>
      <c r="G29" s="36" t="s">
        <v>39</v>
      </c>
      <c r="H29" s="36" t="s">
        <v>41</v>
      </c>
      <c r="I29" s="36" t="s">
        <v>40</v>
      </c>
      <c r="J29" s="36" t="s">
        <v>40</v>
      </c>
      <c r="K29" s="36" t="s">
        <v>42</v>
      </c>
    </row>
    <row r="30" spans="1:11" s="3" customFormat="1">
      <c r="A30" s="2" t="s">
        <v>65</v>
      </c>
      <c r="B30" s="50">
        <f>C21</f>
        <v>600</v>
      </c>
      <c r="C30" s="51">
        <f>B30/B34</f>
        <v>0.375</v>
      </c>
      <c r="D30" s="52">
        <v>10</v>
      </c>
      <c r="E30" s="52">
        <v>7</v>
      </c>
      <c r="F30" s="26">
        <f>E30/D30</f>
        <v>0.7</v>
      </c>
      <c r="G30" s="24">
        <v>1200</v>
      </c>
      <c r="H30" s="31">
        <v>0.57999999999999996</v>
      </c>
      <c r="I30" s="24">
        <f>G30*H30</f>
        <v>696</v>
      </c>
      <c r="J30" s="33">
        <f>I30-B30</f>
        <v>96</v>
      </c>
      <c r="K30" s="34">
        <f>J30/B30</f>
        <v>0.16</v>
      </c>
    </row>
    <row r="31" spans="1:11" s="3" customFormat="1">
      <c r="A31" s="2" t="s">
        <v>66</v>
      </c>
      <c r="B31" s="50">
        <f>C22</f>
        <v>200</v>
      </c>
      <c r="C31" s="51">
        <f>B31/B34</f>
        <v>0.125</v>
      </c>
      <c r="D31" s="52">
        <v>20</v>
      </c>
      <c r="E31" s="52">
        <v>18</v>
      </c>
      <c r="F31" s="26">
        <f>E31/D31</f>
        <v>0.9</v>
      </c>
      <c r="G31" s="24">
        <v>1800</v>
      </c>
      <c r="H31" s="31">
        <v>0.5</v>
      </c>
      <c r="I31" s="24">
        <f>G31*H31</f>
        <v>900</v>
      </c>
      <c r="J31" s="33">
        <f>I31-B31</f>
        <v>700</v>
      </c>
      <c r="K31" s="34">
        <f>J31/B31</f>
        <v>3.5</v>
      </c>
    </row>
    <row r="32" spans="1:11" s="3" customFormat="1">
      <c r="A32" s="2" t="s">
        <v>67</v>
      </c>
      <c r="B32" s="50">
        <f>C23</f>
        <v>450</v>
      </c>
      <c r="C32" s="51">
        <f>B32/B34</f>
        <v>0.28125</v>
      </c>
      <c r="D32" s="52">
        <v>5</v>
      </c>
      <c r="E32" s="52">
        <v>1</v>
      </c>
      <c r="F32" s="26">
        <f>E32/D32</f>
        <v>0.2</v>
      </c>
      <c r="G32" s="24">
        <v>300</v>
      </c>
      <c r="H32" s="31">
        <v>0.3</v>
      </c>
      <c r="I32" s="24">
        <f>G32*H32</f>
        <v>90</v>
      </c>
      <c r="J32" s="33">
        <f>I32-B32</f>
        <v>-360</v>
      </c>
      <c r="K32" s="34">
        <f>J32/B32</f>
        <v>-0.8</v>
      </c>
    </row>
    <row r="33" spans="1:11" s="3" customFormat="1">
      <c r="A33" s="2" t="s">
        <v>68</v>
      </c>
      <c r="B33" s="50">
        <f>C24</f>
        <v>350</v>
      </c>
      <c r="C33" s="51">
        <f>B33/B34</f>
        <v>0.21875</v>
      </c>
      <c r="D33" s="52">
        <v>40</v>
      </c>
      <c r="E33" s="52">
        <v>22</v>
      </c>
      <c r="F33" s="26">
        <f>E33/D33</f>
        <v>0.55000000000000004</v>
      </c>
      <c r="G33" s="24">
        <v>900</v>
      </c>
      <c r="H33" s="31">
        <v>0.5</v>
      </c>
      <c r="I33" s="24">
        <f>G33*H33</f>
        <v>450</v>
      </c>
      <c r="J33" s="33">
        <f>I33-B33</f>
        <v>100</v>
      </c>
      <c r="K33" s="34">
        <f>J33/B33</f>
        <v>0.2857142857142857</v>
      </c>
    </row>
    <row r="34" spans="1:11" s="3" customFormat="1" ht="18">
      <c r="A34" s="8"/>
      <c r="B34" s="12">
        <f>SUM(B30:B33)</f>
        <v>1600</v>
      </c>
      <c r="C34" s="53">
        <f>SUM(C30:C33)</f>
        <v>1</v>
      </c>
      <c r="D34" s="25">
        <f>SUM(D30:D33)</f>
        <v>75</v>
      </c>
      <c r="E34" s="25">
        <f>SUM(E30:E33)</f>
        <v>48</v>
      </c>
      <c r="F34" s="28">
        <f>E34/D34</f>
        <v>0.64</v>
      </c>
      <c r="G34" s="25">
        <f>SUM(G30:G33)</f>
        <v>4200</v>
      </c>
      <c r="H34" s="27">
        <f>I34/G34</f>
        <v>0.50857142857142856</v>
      </c>
      <c r="I34" s="25">
        <f>SUM(I30:I33)</f>
        <v>2136</v>
      </c>
      <c r="J34" s="32">
        <f>SUM(J30:J33)</f>
        <v>536</v>
      </c>
      <c r="K34" s="35">
        <f>J34/B34</f>
        <v>0.33500000000000002</v>
      </c>
    </row>
    <row r="36" spans="1:11">
      <c r="A36" s="1" t="s">
        <v>72</v>
      </c>
    </row>
    <row r="38" spans="1:11" ht="30">
      <c r="A38" s="8" t="s">
        <v>70</v>
      </c>
      <c r="B38" s="8" t="s">
        <v>71</v>
      </c>
      <c r="C38" s="54" t="s">
        <v>36</v>
      </c>
      <c r="D38" s="54" t="s">
        <v>37</v>
      </c>
      <c r="E38" s="36" t="s">
        <v>38</v>
      </c>
      <c r="F38" s="36" t="s">
        <v>42</v>
      </c>
      <c r="G38" s="74" t="s">
        <v>73</v>
      </c>
      <c r="H38" s="74"/>
      <c r="I38" s="74"/>
      <c r="J38" s="74"/>
      <c r="K38" s="74"/>
    </row>
    <row r="39" spans="1:11">
      <c r="A39" s="2" t="s">
        <v>74</v>
      </c>
      <c r="B39" s="2"/>
      <c r="C39" s="2"/>
      <c r="D39" s="2"/>
      <c r="E39" s="2"/>
      <c r="F39" s="2"/>
      <c r="G39" s="83"/>
      <c r="H39" s="84"/>
      <c r="I39" s="84"/>
      <c r="J39" s="84"/>
      <c r="K39" s="85"/>
    </row>
    <row r="40" spans="1:11">
      <c r="A40" s="2" t="s">
        <v>75</v>
      </c>
      <c r="B40" s="2"/>
      <c r="C40" s="2"/>
      <c r="D40" s="2"/>
      <c r="E40" s="2"/>
      <c r="F40" s="2"/>
      <c r="G40" s="83"/>
      <c r="H40" s="84"/>
      <c r="I40" s="84"/>
      <c r="J40" s="84"/>
      <c r="K40" s="85"/>
    </row>
    <row r="41" spans="1:11">
      <c r="A41" s="2" t="s">
        <v>76</v>
      </c>
      <c r="B41" s="2"/>
      <c r="C41" s="2"/>
      <c r="D41" s="2"/>
      <c r="E41" s="2"/>
      <c r="F41" s="2"/>
      <c r="G41" s="83"/>
      <c r="H41" s="84"/>
      <c r="I41" s="84"/>
      <c r="J41" s="84"/>
      <c r="K41" s="85"/>
    </row>
  </sheetData>
  <mergeCells count="15">
    <mergeCell ref="G38:K38"/>
    <mergeCell ref="G39:K39"/>
    <mergeCell ref="G40:K40"/>
    <mergeCell ref="G41:K41"/>
    <mergeCell ref="E21:F21"/>
    <mergeCell ref="E22:F22"/>
    <mergeCell ref="E23:F23"/>
    <mergeCell ref="E24:F24"/>
    <mergeCell ref="E25:F25"/>
    <mergeCell ref="E20:F20"/>
    <mergeCell ref="A5:A7"/>
    <mergeCell ref="B5:C5"/>
    <mergeCell ref="E5:F5"/>
    <mergeCell ref="E6:E7"/>
    <mergeCell ref="F6:F7"/>
  </mergeCells>
  <conditionalFormatting sqref="F8:F15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E8:E14">
    <cfRule type="colorScale" priority="8">
      <colorScale>
        <cfvo type="min"/>
        <cfvo type="max"/>
        <color rgb="FFFFEF9C"/>
        <color rgb="FF63BE7B"/>
      </colorScale>
    </cfRule>
  </conditionalFormatting>
  <conditionalFormatting sqref="E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1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Периоды</vt:lpstr>
      <vt:lpstr>Годовой 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Шмотина</dc:creator>
  <cp:lastModifiedBy>Оксана Шмотина</cp:lastModifiedBy>
  <dcterms:created xsi:type="dcterms:W3CDTF">2014-08-18T09:19:17Z</dcterms:created>
  <dcterms:modified xsi:type="dcterms:W3CDTF">2015-03-06T19:32:18Z</dcterms:modified>
</cp:coreProperties>
</file>