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5360" windowHeight="14080" tabRatio="500"/>
  </bookViews>
  <sheets>
    <sheet name="Sheet1" sheetId="1" r:id="rId1"/>
    <sheet name="Лист1" sheetId="2" r:id="rId2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C50" i="1"/>
  <c r="C99" i="1"/>
  <c r="B22" i="1"/>
  <c r="B50" i="1"/>
  <c r="B99" i="1"/>
  <c r="B107" i="1"/>
  <c r="C98" i="1"/>
  <c r="B98" i="1"/>
  <c r="B106" i="1"/>
  <c r="C96" i="1"/>
  <c r="B96" i="1"/>
  <c r="B105" i="1"/>
  <c r="B12" i="1"/>
  <c r="B94" i="1"/>
  <c r="C12" i="1"/>
  <c r="C94" i="1"/>
  <c r="B104" i="1"/>
  <c r="B17" i="1"/>
  <c r="B93" i="1"/>
  <c r="C17" i="1"/>
  <c r="C93" i="1"/>
  <c r="B103" i="1"/>
  <c r="C32" i="1"/>
  <c r="C97" i="1"/>
  <c r="E22" i="1"/>
  <c r="E12" i="1"/>
  <c r="E32" i="1"/>
  <c r="D97" i="1"/>
  <c r="F97" i="1"/>
  <c r="E17" i="1"/>
  <c r="D93" i="1"/>
  <c r="F93" i="1"/>
  <c r="D94" i="1"/>
  <c r="F94" i="1"/>
  <c r="C27" i="1"/>
  <c r="C95" i="1"/>
  <c r="E27" i="1"/>
  <c r="D95" i="1"/>
  <c r="F95" i="1"/>
  <c r="D96" i="1"/>
  <c r="F96" i="1"/>
  <c r="E93" i="1"/>
  <c r="E94" i="1"/>
  <c r="B27" i="1"/>
  <c r="B95" i="1"/>
  <c r="E95" i="1"/>
  <c r="E96" i="1"/>
  <c r="B32" i="1"/>
  <c r="B97" i="1"/>
  <c r="E97" i="1"/>
  <c r="C51" i="1"/>
  <c r="C100" i="1"/>
  <c r="E51" i="1"/>
  <c r="D100" i="1"/>
  <c r="F100" i="1"/>
  <c r="B51" i="1"/>
  <c r="B100" i="1"/>
  <c r="E100" i="1"/>
  <c r="E50" i="1"/>
  <c r="D99" i="1"/>
  <c r="F99" i="1"/>
  <c r="E99" i="1"/>
  <c r="D98" i="1"/>
  <c r="F98" i="1"/>
  <c r="E98" i="1"/>
  <c r="F42" i="1"/>
  <c r="E42" i="1"/>
  <c r="F41" i="1"/>
  <c r="E41" i="1"/>
  <c r="F40" i="1"/>
  <c r="E40" i="1"/>
  <c r="F86" i="1"/>
  <c r="E86" i="1"/>
  <c r="F85" i="1"/>
  <c r="E85" i="1"/>
  <c r="F84" i="1"/>
  <c r="E84" i="1"/>
  <c r="F83" i="1"/>
  <c r="E83" i="1"/>
  <c r="B81" i="1"/>
  <c r="D12" i="1"/>
  <c r="D81" i="1"/>
  <c r="F81" i="1"/>
  <c r="C81" i="1"/>
  <c r="E81" i="1"/>
  <c r="F80" i="1"/>
  <c r="E80" i="1"/>
  <c r="B78" i="1"/>
  <c r="D22" i="1"/>
  <c r="C78" i="1"/>
  <c r="D78" i="1"/>
  <c r="B77" i="1"/>
  <c r="C77" i="1"/>
  <c r="D77" i="1"/>
  <c r="F77" i="1"/>
  <c r="F78" i="1"/>
  <c r="E77" i="1"/>
  <c r="E78" i="1"/>
  <c r="F76" i="1"/>
  <c r="E76" i="1"/>
  <c r="D69" i="1"/>
  <c r="D68" i="1"/>
  <c r="C69" i="1"/>
  <c r="C68" i="1"/>
  <c r="B69" i="1"/>
  <c r="B68" i="1"/>
  <c r="B61" i="1"/>
  <c r="C55" i="1"/>
  <c r="C56" i="1"/>
  <c r="C57" i="1"/>
  <c r="C58" i="1"/>
  <c r="C59" i="1"/>
  <c r="C60" i="1"/>
  <c r="C61" i="1"/>
  <c r="C28" i="1"/>
  <c r="D28" i="1"/>
  <c r="E28" i="1"/>
  <c r="C29" i="1"/>
  <c r="D29" i="1"/>
  <c r="E29" i="1"/>
  <c r="C30" i="1"/>
  <c r="D30" i="1"/>
  <c r="E30" i="1"/>
  <c r="B29" i="1"/>
  <c r="B30" i="1"/>
  <c r="B28" i="1"/>
  <c r="D17" i="1"/>
  <c r="D27" i="1"/>
  <c r="H30" i="1"/>
  <c r="G30" i="1"/>
  <c r="F30" i="1"/>
  <c r="H29" i="1"/>
  <c r="G29" i="1"/>
  <c r="F29" i="1"/>
  <c r="H28" i="1"/>
  <c r="G28" i="1"/>
  <c r="F28" i="1"/>
  <c r="H27" i="1"/>
  <c r="G27" i="1"/>
  <c r="F27" i="1"/>
  <c r="H20" i="1"/>
  <c r="G20" i="1"/>
  <c r="F20" i="1"/>
  <c r="H19" i="1"/>
  <c r="G19" i="1"/>
  <c r="F19" i="1"/>
  <c r="H18" i="1"/>
  <c r="G18" i="1"/>
  <c r="F18" i="1"/>
  <c r="H17" i="1"/>
  <c r="G17" i="1"/>
  <c r="F17" i="1"/>
  <c r="H51" i="1"/>
  <c r="D51" i="1"/>
  <c r="G51" i="1"/>
  <c r="F51" i="1"/>
  <c r="D50" i="1"/>
  <c r="H50" i="1"/>
  <c r="G50" i="1"/>
  <c r="F50" i="1"/>
  <c r="H49" i="1"/>
  <c r="G49" i="1"/>
  <c r="F49" i="1"/>
  <c r="D32" i="1"/>
  <c r="C35" i="1"/>
  <c r="E35" i="1"/>
  <c r="D35" i="1"/>
  <c r="B35" i="1"/>
  <c r="C34" i="1"/>
  <c r="E34" i="1"/>
  <c r="H34" i="1"/>
  <c r="H35" i="1"/>
  <c r="H32" i="1"/>
  <c r="C33" i="1"/>
  <c r="E33" i="1"/>
  <c r="H33" i="1"/>
  <c r="D34" i="1"/>
  <c r="G34" i="1"/>
  <c r="G35" i="1"/>
  <c r="G32" i="1"/>
  <c r="D33" i="1"/>
  <c r="G33" i="1"/>
  <c r="B34" i="1"/>
  <c r="F34" i="1"/>
  <c r="F35" i="1"/>
  <c r="F32" i="1"/>
  <c r="B33" i="1"/>
  <c r="F33" i="1"/>
  <c r="H22" i="1"/>
  <c r="G22" i="1"/>
  <c r="F22" i="1"/>
  <c r="H25" i="1"/>
  <c r="G25" i="1"/>
  <c r="F25" i="1"/>
  <c r="H24" i="1"/>
  <c r="G24" i="1"/>
  <c r="F24" i="1"/>
  <c r="H23" i="1"/>
  <c r="G23" i="1"/>
  <c r="F23" i="1"/>
  <c r="H12" i="1"/>
  <c r="H15" i="1"/>
  <c r="H14" i="1"/>
  <c r="H13" i="1"/>
  <c r="G12" i="1"/>
  <c r="G15" i="1"/>
  <c r="G14" i="1"/>
  <c r="G13" i="1"/>
  <c r="F12" i="1"/>
  <c r="F15" i="1"/>
  <c r="F14" i="1"/>
  <c r="F13" i="1"/>
</calcChain>
</file>

<file path=xl/sharedStrings.xml><?xml version="1.0" encoding="utf-8"?>
<sst xmlns="http://schemas.openxmlformats.org/spreadsheetml/2006/main" count="149" uniqueCount="79">
  <si>
    <t>1. Динамика продаж и прибыли компании</t>
  </si>
  <si>
    <t>текущий период</t>
  </si>
  <si>
    <t>предыдущий период</t>
  </si>
  <si>
    <t>аналогичный период прошлого года</t>
  </si>
  <si>
    <t>2 квартал 2014</t>
  </si>
  <si>
    <t>1 квартал 2014</t>
  </si>
  <si>
    <t>2 квартал 2013</t>
  </si>
  <si>
    <t>план</t>
  </si>
  <si>
    <t>факт</t>
  </si>
  <si>
    <t>Бюджет</t>
  </si>
  <si>
    <t>Прибыль-бюджет</t>
  </si>
  <si>
    <t>Динамика знания</t>
  </si>
  <si>
    <t>Динамика потребления</t>
  </si>
  <si>
    <t>Динамика лояльности к компании</t>
  </si>
  <si>
    <t>% удовлетворенных клиентов</t>
  </si>
  <si>
    <t>Количество клиентов</t>
  </si>
  <si>
    <t>Продажи на клиента</t>
  </si>
  <si>
    <t>Прибыль на клиента</t>
  </si>
  <si>
    <t>ШАБЛОН КВАРТАЛЬНОГО ОТЧЕТА ПО МАРКЕТИНГУ</t>
  </si>
  <si>
    <t>% выполнения плана</t>
  </si>
  <si>
    <t>% к предыдущ периоду</t>
  </si>
  <si>
    <t>Анализ выполнения плана и динамики роста продаж</t>
  </si>
  <si>
    <t>% к прошлому году</t>
  </si>
  <si>
    <t>2. Анализ эффективности расходования рекламного бюджета</t>
  </si>
  <si>
    <t>A/S %</t>
  </si>
  <si>
    <t>Распределение бюджета</t>
  </si>
  <si>
    <t>товарная группа 1 /  продукт</t>
  </si>
  <si>
    <t>товарная группа 2 /  продукт</t>
  </si>
  <si>
    <t>товарная группа 3 /  продукт</t>
  </si>
  <si>
    <t>Статья</t>
  </si>
  <si>
    <t>Сумма, руб</t>
  </si>
  <si>
    <t>Прямая реклама ТВ</t>
  </si>
  <si>
    <t>Прямая реклама Пресса</t>
  </si>
  <si>
    <t>Прямая реклама Радио</t>
  </si>
  <si>
    <t>Интернет</t>
  </si>
  <si>
    <t>BTL продвижение</t>
  </si>
  <si>
    <t>Производственные расходы</t>
  </si>
  <si>
    <t>Общий бюджет</t>
  </si>
  <si>
    <t>Анализ продаж и прибыли</t>
  </si>
  <si>
    <t>Продажи, руб</t>
  </si>
  <si>
    <t>Прибыль, руб</t>
  </si>
  <si>
    <t>Продажи, шт</t>
  </si>
  <si>
    <t>Средняя цена, руб</t>
  </si>
  <si>
    <t>Рентабельность продаж %</t>
  </si>
  <si>
    <t>Рекламный бюджет</t>
  </si>
  <si>
    <t>%</t>
  </si>
  <si>
    <t>3. Качество продвижения и работы с потребителями</t>
  </si>
  <si>
    <t>Основные мероприятия</t>
  </si>
  <si>
    <t>Мероприятие 1</t>
  </si>
  <si>
    <t>Затраты, руб</t>
  </si>
  <si>
    <t>Прирост продаж, руб</t>
  </si>
  <si>
    <t>Прирост клиентов</t>
  </si>
  <si>
    <t>Затраты на привлечение клиента</t>
  </si>
  <si>
    <t>Мероприятие 2</t>
  </si>
  <si>
    <t>Мероприятие 3</t>
  </si>
  <si>
    <t>Анализ динамики</t>
  </si>
  <si>
    <t>Точки продаж</t>
  </si>
  <si>
    <t>Оборачиваемость, руб</t>
  </si>
  <si>
    <t>4. Executive Summary</t>
  </si>
  <si>
    <t>Доля рынка компании %</t>
  </si>
  <si>
    <t>Доля рынка конкурент 1, %</t>
  </si>
  <si>
    <t>Доля рынка конкурент 2, %</t>
  </si>
  <si>
    <t>Бюджет, руб</t>
  </si>
  <si>
    <t>Прибыль - бюджет, руб</t>
  </si>
  <si>
    <t>Рентабельность %</t>
  </si>
  <si>
    <t>A/S%</t>
  </si>
  <si>
    <t>продаж, шт</t>
  </si>
  <si>
    <t>продаж, руб</t>
  </si>
  <si>
    <t>прибыли, руб</t>
  </si>
  <si>
    <t>бюджета, руб</t>
  </si>
  <si>
    <t>прибыли-бюджета, руб</t>
  </si>
  <si>
    <t>Объем отклонений</t>
  </si>
  <si>
    <t>Анализ отклонения от плана</t>
  </si>
  <si>
    <t>Обоснование, причины отклонения</t>
  </si>
  <si>
    <t>Корректирующие действия</t>
  </si>
  <si>
    <t>Срок</t>
  </si>
  <si>
    <t>План мероприятий на следующий отчетный период</t>
  </si>
  <si>
    <t>Прирост прибыли, руб</t>
  </si>
  <si>
    <t xml:space="preserve">Подробную инструкцию работы с отчетом читайте на нашем сайте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</si>
</sst>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р_._-;\-* #,##0\ _р_._-;_-* &quot;-&quot;\ _р_._-;_-@_-"/>
    <numFmt numFmtId="165" formatCode="0.0%"/>
    <numFmt numFmtId="166" formatCode="_-* #,##0.0\ _р_._-;\-* #,##0.0\ _р_._-;_-* &quot;-&quot;\ _р_._-;_-@_-"/>
  </numFmts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4" tint="-0.249977111117893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u/>
      <sz val="14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9" fontId="0" fillId="3" borderId="1" xfId="11" applyFont="1" applyFill="1" applyBorder="1" applyAlignment="1">
      <alignment horizontal="center" vertical="center"/>
    </xf>
    <xf numFmtId="9" fontId="0" fillId="0" borderId="1" xfId="11" applyFont="1" applyBorder="1" applyAlignment="1">
      <alignment horizontal="center" vertical="center"/>
    </xf>
    <xf numFmtId="9" fontId="9" fillId="2" borderId="1" xfId="11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1" xfId="0" applyBorder="1" applyAlignment="1">
      <alignment vertical="center" wrapText="1"/>
    </xf>
    <xf numFmtId="165" fontId="0" fillId="0" borderId="1" xfId="1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9" fontId="6" fillId="3" borderId="1" xfId="1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2" fillId="0" borderId="0" xfId="38" applyFont="1" applyAlignment="1">
      <alignment horizontal="center" vertical="center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/>
    <cellStyle name="Normal" xfId="0" builtinId="0"/>
    <cellStyle name="Percent" xfId="11" builtinId="5"/>
  </cellStyles>
  <dxfs count="18"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104775</xdr:rowOff>
    </xdr:from>
    <xdr:to>
      <xdr:col>1</xdr:col>
      <xdr:colOff>723901</xdr:colOff>
      <xdr:row>3</xdr:row>
      <xdr:rowOff>118775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104775"/>
          <a:ext cx="3028950" cy="614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powerbranding.ru/biznes-analiz/marketing-metrics/" TargetMode="External"/><Relationship Id="rId20" Type="http://schemas.openxmlformats.org/officeDocument/2006/relationships/hyperlink" Target="http://powerbranding.ru/biznes-analiz/marketing-metrics/" TargetMode="External"/><Relationship Id="rId21" Type="http://schemas.openxmlformats.org/officeDocument/2006/relationships/hyperlink" Target="http://powerbranding.ru/biznes-analiz/marketing-metrics/" TargetMode="External"/><Relationship Id="rId22" Type="http://schemas.openxmlformats.org/officeDocument/2006/relationships/hyperlink" Target="http://powerbranding.ru/biznes-analiz/marketing-metrics/" TargetMode="External"/><Relationship Id="rId23" Type="http://schemas.openxmlformats.org/officeDocument/2006/relationships/hyperlink" Target="http://powerbranding.ru/biznes-analiz/marketing-metrics/" TargetMode="External"/><Relationship Id="rId24" Type="http://schemas.openxmlformats.org/officeDocument/2006/relationships/hyperlink" Target="http://powerbranding.ru/biznes-analiz/marketing-metrics/" TargetMode="External"/><Relationship Id="rId25" Type="http://schemas.openxmlformats.org/officeDocument/2006/relationships/drawing" Target="../drawings/drawing1.xml"/><Relationship Id="rId10" Type="http://schemas.openxmlformats.org/officeDocument/2006/relationships/hyperlink" Target="http://powerbranding.ru/biznes-analiz/marketing-metrics/" TargetMode="External"/><Relationship Id="rId11" Type="http://schemas.openxmlformats.org/officeDocument/2006/relationships/hyperlink" Target="http://powerbranding.ru/biznes-analiz/marketing-metrics/" TargetMode="External"/><Relationship Id="rId12" Type="http://schemas.openxmlformats.org/officeDocument/2006/relationships/hyperlink" Target="http://powerbranding.ru/biznes-analiz/marketing-metrics/" TargetMode="External"/><Relationship Id="rId13" Type="http://schemas.openxmlformats.org/officeDocument/2006/relationships/hyperlink" Target="http://powerbranding.ru/biznes-analiz/marketing-metrics/" TargetMode="External"/><Relationship Id="rId14" Type="http://schemas.openxmlformats.org/officeDocument/2006/relationships/hyperlink" Target="http://powerbranding.ru/biznes-analiz/marketing-metrics/" TargetMode="External"/><Relationship Id="rId15" Type="http://schemas.openxmlformats.org/officeDocument/2006/relationships/hyperlink" Target="http://powerbranding.ru/biznes-analiz/marketing-metrics/" TargetMode="External"/><Relationship Id="rId16" Type="http://schemas.openxmlformats.org/officeDocument/2006/relationships/hyperlink" Target="http://powerbranding.ru/biznes-analiz/marketing-metrics/" TargetMode="External"/><Relationship Id="rId17" Type="http://schemas.openxmlformats.org/officeDocument/2006/relationships/hyperlink" Target="http://powerbranding.ru/biznes-analiz/marketing-metrics/" TargetMode="External"/><Relationship Id="rId18" Type="http://schemas.openxmlformats.org/officeDocument/2006/relationships/hyperlink" Target="http://powerbranding.ru/biznes-analiz/marketing-metrics/" TargetMode="External"/><Relationship Id="rId19" Type="http://schemas.openxmlformats.org/officeDocument/2006/relationships/hyperlink" Target="http://powerbranding.ru/biznes-analiz/marketing-metrics/" TargetMode="External"/><Relationship Id="rId1" Type="http://schemas.openxmlformats.org/officeDocument/2006/relationships/hyperlink" Target="http://powerbranding.ru/biznes-analiz/marketing-metrics/" TargetMode="External"/><Relationship Id="rId2" Type="http://schemas.openxmlformats.org/officeDocument/2006/relationships/hyperlink" Target="http://powerbranding.ru/biznes-analiz/marketing-metrics/" TargetMode="External"/><Relationship Id="rId3" Type="http://schemas.openxmlformats.org/officeDocument/2006/relationships/hyperlink" Target="http://powerbranding.ru/biznes-analiz/marketing-metrics/" TargetMode="External"/><Relationship Id="rId4" Type="http://schemas.openxmlformats.org/officeDocument/2006/relationships/hyperlink" Target="http://powerbranding.ru/biznes-analiz/marketing-metrics/" TargetMode="External"/><Relationship Id="rId5" Type="http://schemas.openxmlformats.org/officeDocument/2006/relationships/hyperlink" Target="http://powerbranding.ru/biznes-analiz/marketing-metrics/" TargetMode="External"/><Relationship Id="rId6" Type="http://schemas.openxmlformats.org/officeDocument/2006/relationships/hyperlink" Target="http://powerbranding.ru/biznes-analiz/marketing-metrics/" TargetMode="External"/><Relationship Id="rId7" Type="http://schemas.openxmlformats.org/officeDocument/2006/relationships/hyperlink" Target="http://powerbranding.ru/biznes-analiz/marketing-metrics/" TargetMode="External"/><Relationship Id="rId8" Type="http://schemas.openxmlformats.org/officeDocument/2006/relationships/hyperlink" Target="http://powerbranding.ru/biznes-analiz/marketing-metri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workbookViewId="0">
      <selection activeCell="C1" sqref="C1:H4"/>
    </sheetView>
  </sheetViews>
  <sheetFormatPr baseColWidth="10" defaultColWidth="11" defaultRowHeight="15" x14ac:dyDescent="0"/>
  <cols>
    <col min="1" max="1" width="30.83203125" style="3" customWidth="1"/>
    <col min="2" max="2" width="18.33203125" style="3" customWidth="1"/>
    <col min="3" max="3" width="14.1640625" style="4" customWidth="1"/>
    <col min="4" max="4" width="16.6640625" style="4" customWidth="1"/>
    <col min="5" max="5" width="14.6640625" style="4" customWidth="1"/>
    <col min="6" max="6" width="14.1640625" style="4" customWidth="1"/>
    <col min="7" max="16384" width="11" style="3"/>
  </cols>
  <sheetData>
    <row r="1" spans="1:8">
      <c r="C1" s="51" t="s">
        <v>78</v>
      </c>
      <c r="D1" s="51"/>
      <c r="E1" s="51"/>
      <c r="F1" s="51"/>
      <c r="G1" s="51"/>
      <c r="H1" s="51"/>
    </row>
    <row r="2" spans="1:8">
      <c r="C2" s="51"/>
      <c r="D2" s="51"/>
      <c r="E2" s="51"/>
      <c r="F2" s="51"/>
      <c r="G2" s="51"/>
      <c r="H2" s="51"/>
    </row>
    <row r="3" spans="1:8">
      <c r="C3" s="51"/>
      <c r="D3" s="51"/>
      <c r="E3" s="51"/>
      <c r="F3" s="51"/>
      <c r="G3" s="51"/>
      <c r="H3" s="51"/>
    </row>
    <row r="4" spans="1:8">
      <c r="C4" s="51"/>
      <c r="D4" s="51"/>
      <c r="E4" s="51"/>
      <c r="F4" s="51"/>
      <c r="G4" s="51"/>
      <c r="H4" s="51"/>
    </row>
    <row r="5" spans="1:8">
      <c r="A5" s="5" t="s">
        <v>18</v>
      </c>
    </row>
    <row r="6" spans="1:8">
      <c r="C6" s="3"/>
    </row>
    <row r="7" spans="1:8" ht="20">
      <c r="A7" s="18" t="s">
        <v>0</v>
      </c>
      <c r="B7" s="19"/>
      <c r="C7" s="20"/>
      <c r="D7" s="20"/>
      <c r="E7" s="20"/>
      <c r="F7" s="20"/>
      <c r="G7" s="19"/>
      <c r="H7" s="19"/>
    </row>
    <row r="9" spans="1:8" ht="42">
      <c r="A9" s="44" t="s">
        <v>38</v>
      </c>
      <c r="B9" s="45" t="s">
        <v>1</v>
      </c>
      <c r="C9" s="45"/>
      <c r="D9" s="2" t="s">
        <v>2</v>
      </c>
      <c r="E9" s="2" t="s">
        <v>3</v>
      </c>
      <c r="F9" s="45" t="s">
        <v>21</v>
      </c>
      <c r="G9" s="45"/>
      <c r="H9" s="45"/>
    </row>
    <row r="10" spans="1:8" ht="39" customHeight="1">
      <c r="A10" s="44"/>
      <c r="B10" s="6" t="s">
        <v>7</v>
      </c>
      <c r="C10" s="6" t="s">
        <v>8</v>
      </c>
      <c r="D10" s="6" t="s">
        <v>8</v>
      </c>
      <c r="E10" s="6" t="s">
        <v>8</v>
      </c>
      <c r="F10" s="42" t="s">
        <v>19</v>
      </c>
      <c r="G10" s="42" t="s">
        <v>20</v>
      </c>
      <c r="H10" s="42" t="s">
        <v>22</v>
      </c>
    </row>
    <row r="11" spans="1:8">
      <c r="A11" s="44"/>
      <c r="B11" s="6" t="s">
        <v>4</v>
      </c>
      <c r="C11" s="6" t="s">
        <v>4</v>
      </c>
      <c r="D11" s="6" t="s">
        <v>5</v>
      </c>
      <c r="E11" s="6" t="s">
        <v>6</v>
      </c>
      <c r="F11" s="43"/>
      <c r="G11" s="43"/>
      <c r="H11" s="43"/>
    </row>
    <row r="12" spans="1:8">
      <c r="A12" s="9" t="s">
        <v>39</v>
      </c>
      <c r="B12" s="14">
        <f>SUM(B13:B15)</f>
        <v>9500</v>
      </c>
      <c r="C12" s="14">
        <f>SUM(C13:C15)</f>
        <v>9300</v>
      </c>
      <c r="D12" s="14">
        <f>SUM(D13:D15)</f>
        <v>8300</v>
      </c>
      <c r="E12" s="14">
        <f>SUM(E13:E15)</f>
        <v>8600</v>
      </c>
      <c r="F12" s="24">
        <f>C12/B12</f>
        <v>0.97894736842105268</v>
      </c>
      <c r="G12" s="24">
        <f>C12/D12-1</f>
        <v>0.12048192771084332</v>
      </c>
      <c r="H12" s="24">
        <f>C12/E12-1</f>
        <v>8.1395348837209225E-2</v>
      </c>
    </row>
    <row r="13" spans="1:8">
      <c r="A13" s="23" t="s">
        <v>26</v>
      </c>
      <c r="B13" s="12">
        <v>5000</v>
      </c>
      <c r="C13" s="13">
        <v>4500</v>
      </c>
      <c r="D13" s="13">
        <v>4100</v>
      </c>
      <c r="E13" s="13">
        <v>4700</v>
      </c>
      <c r="F13" s="15">
        <f>C13/B13</f>
        <v>0.9</v>
      </c>
      <c r="G13" s="15">
        <f>C13/D13-1</f>
        <v>9.7560975609756184E-2</v>
      </c>
      <c r="H13" s="15">
        <f>C13/E13-1</f>
        <v>-4.2553191489361653E-2</v>
      </c>
    </row>
    <row r="14" spans="1:8">
      <c r="A14" s="23" t="s">
        <v>27</v>
      </c>
      <c r="B14" s="12">
        <v>3000</v>
      </c>
      <c r="C14" s="13">
        <v>3100</v>
      </c>
      <c r="D14" s="13">
        <v>3000</v>
      </c>
      <c r="E14" s="13">
        <v>3000</v>
      </c>
      <c r="F14" s="15">
        <f>C14/B14</f>
        <v>1.0333333333333334</v>
      </c>
      <c r="G14" s="15">
        <f>C14/D14-1</f>
        <v>3.3333333333333437E-2</v>
      </c>
      <c r="H14" s="15">
        <f>C14/E14-1</f>
        <v>3.3333333333333437E-2</v>
      </c>
    </row>
    <row r="15" spans="1:8">
      <c r="A15" s="23" t="s">
        <v>28</v>
      </c>
      <c r="B15" s="12">
        <v>1500</v>
      </c>
      <c r="C15" s="13">
        <v>1700</v>
      </c>
      <c r="D15" s="13">
        <v>1200</v>
      </c>
      <c r="E15" s="13">
        <v>900</v>
      </c>
      <c r="F15" s="15">
        <f>C15/B15</f>
        <v>1.1333333333333333</v>
      </c>
      <c r="G15" s="15">
        <f>C15/D15-1</f>
        <v>0.41666666666666674</v>
      </c>
      <c r="H15" s="15">
        <f>C15/E15-1</f>
        <v>0.88888888888888884</v>
      </c>
    </row>
    <row r="17" spans="1:8">
      <c r="A17" s="9" t="s">
        <v>41</v>
      </c>
      <c r="B17" s="14">
        <f>SUM(B18:B20)</f>
        <v>910</v>
      </c>
      <c r="C17" s="14">
        <f>SUM(C18:C20)</f>
        <v>910</v>
      </c>
      <c r="D17" s="14">
        <f>SUM(D18:D20)</f>
        <v>890</v>
      </c>
      <c r="E17" s="14">
        <f>SUM(E18:E20)</f>
        <v>870</v>
      </c>
      <c r="F17" s="24">
        <f>C17/B17</f>
        <v>1</v>
      </c>
      <c r="G17" s="24">
        <f>C17/D17-1</f>
        <v>2.2471910112359605E-2</v>
      </c>
      <c r="H17" s="24">
        <f>C17/E17-1</f>
        <v>4.5977011494252817E-2</v>
      </c>
    </row>
    <row r="18" spans="1:8">
      <c r="A18" s="23" t="s">
        <v>26</v>
      </c>
      <c r="B18" s="12">
        <v>490</v>
      </c>
      <c r="C18" s="13">
        <v>480</v>
      </c>
      <c r="D18" s="13">
        <v>470</v>
      </c>
      <c r="E18" s="13">
        <v>450</v>
      </c>
      <c r="F18" s="15">
        <f>C18/B18</f>
        <v>0.97959183673469385</v>
      </c>
      <c r="G18" s="15">
        <f>C18/D18-1</f>
        <v>2.1276595744680771E-2</v>
      </c>
      <c r="H18" s="15">
        <f>C18/E18-1</f>
        <v>6.6666666666666652E-2</v>
      </c>
    </row>
    <row r="19" spans="1:8">
      <c r="A19" s="23" t="s">
        <v>27</v>
      </c>
      <c r="B19" s="12">
        <v>280</v>
      </c>
      <c r="C19" s="13">
        <v>310</v>
      </c>
      <c r="D19" s="13">
        <v>300</v>
      </c>
      <c r="E19" s="13">
        <v>300</v>
      </c>
      <c r="F19" s="15">
        <f>C19/B19</f>
        <v>1.1071428571428572</v>
      </c>
      <c r="G19" s="15">
        <f>C19/D19-1</f>
        <v>3.3333333333333437E-2</v>
      </c>
      <c r="H19" s="15">
        <f>C19/E19-1</f>
        <v>3.3333333333333437E-2</v>
      </c>
    </row>
    <row r="20" spans="1:8">
      <c r="A20" s="23" t="s">
        <v>28</v>
      </c>
      <c r="B20" s="12">
        <v>140</v>
      </c>
      <c r="C20" s="13">
        <v>120</v>
      </c>
      <c r="D20" s="13">
        <v>120</v>
      </c>
      <c r="E20" s="13">
        <v>120</v>
      </c>
      <c r="F20" s="15">
        <f>C20/B20</f>
        <v>0.8571428571428571</v>
      </c>
      <c r="G20" s="15">
        <f>C20/D20-1</f>
        <v>0</v>
      </c>
      <c r="H20" s="15">
        <f>C20/E20-1</f>
        <v>0</v>
      </c>
    </row>
    <row r="22" spans="1:8">
      <c r="A22" s="9" t="s">
        <v>40</v>
      </c>
      <c r="B22" s="14">
        <f>SUM(B23:B25)</f>
        <v>4400</v>
      </c>
      <c r="C22" s="14">
        <f>SUM(C23:C25)</f>
        <v>4650</v>
      </c>
      <c r="D22" s="14">
        <f>SUM(D23:D25)</f>
        <v>3900</v>
      </c>
      <c r="E22" s="14">
        <f>SUM(E23:E25)</f>
        <v>3600</v>
      </c>
      <c r="F22" s="24">
        <f>C22/B22</f>
        <v>1.0568181818181819</v>
      </c>
      <c r="G22" s="24">
        <f>C22/D22-1</f>
        <v>0.19230769230769229</v>
      </c>
      <c r="H22" s="24">
        <f>C22/E22-1</f>
        <v>0.29166666666666674</v>
      </c>
    </row>
    <row r="23" spans="1:8">
      <c r="A23" s="23" t="s">
        <v>26</v>
      </c>
      <c r="B23" s="12">
        <v>2500</v>
      </c>
      <c r="C23" s="13">
        <v>2500</v>
      </c>
      <c r="D23" s="13">
        <v>2000</v>
      </c>
      <c r="E23" s="13">
        <v>2000</v>
      </c>
      <c r="F23" s="15">
        <f>C23/B23</f>
        <v>1</v>
      </c>
      <c r="G23" s="15">
        <f>C23/D23-1</f>
        <v>0.25</v>
      </c>
      <c r="H23" s="15">
        <f>C23/E23-1</f>
        <v>0.25</v>
      </c>
    </row>
    <row r="24" spans="1:8">
      <c r="A24" s="23" t="s">
        <v>27</v>
      </c>
      <c r="B24" s="12">
        <v>1000</v>
      </c>
      <c r="C24" s="13">
        <v>1200</v>
      </c>
      <c r="D24" s="13">
        <v>1100</v>
      </c>
      <c r="E24" s="13">
        <v>900</v>
      </c>
      <c r="F24" s="15">
        <f>C24/B24</f>
        <v>1.2</v>
      </c>
      <c r="G24" s="15">
        <f>C24/D24-1</f>
        <v>9.0909090909090828E-2</v>
      </c>
      <c r="H24" s="15">
        <f>C24/E24-1</f>
        <v>0.33333333333333326</v>
      </c>
    </row>
    <row r="25" spans="1:8">
      <c r="A25" s="23" t="s">
        <v>28</v>
      </c>
      <c r="B25" s="12">
        <v>900</v>
      </c>
      <c r="C25" s="13">
        <v>950</v>
      </c>
      <c r="D25" s="13">
        <v>800</v>
      </c>
      <c r="E25" s="13">
        <v>700</v>
      </c>
      <c r="F25" s="15">
        <f>C25/B25</f>
        <v>1.0555555555555556</v>
      </c>
      <c r="G25" s="15">
        <f>C25/D25-1</f>
        <v>0.1875</v>
      </c>
      <c r="H25" s="15">
        <f>C25/E25-1</f>
        <v>0.35714285714285721</v>
      </c>
    </row>
    <row r="27" spans="1:8">
      <c r="A27" s="9" t="s">
        <v>42</v>
      </c>
      <c r="B27" s="25">
        <f>B12/B17</f>
        <v>10.43956043956044</v>
      </c>
      <c r="C27" s="25">
        <f t="shared" ref="C27:E27" si="0">C12/C17</f>
        <v>10.219780219780219</v>
      </c>
      <c r="D27" s="25">
        <f t="shared" si="0"/>
        <v>9.3258426966292127</v>
      </c>
      <c r="E27" s="25">
        <f t="shared" si="0"/>
        <v>9.8850574712643677</v>
      </c>
      <c r="F27" s="24">
        <f>C27/B27</f>
        <v>0.97894736842105257</v>
      </c>
      <c r="G27" s="24">
        <f>C27/D27-1</f>
        <v>9.5855951277638018E-2</v>
      </c>
      <c r="H27" s="24">
        <f>C27/E27-1</f>
        <v>3.3861487349859276E-2</v>
      </c>
    </row>
    <row r="28" spans="1:8">
      <c r="A28" s="23" t="s">
        <v>26</v>
      </c>
      <c r="B28" s="26">
        <f>B13/B18</f>
        <v>10.204081632653061</v>
      </c>
      <c r="C28" s="26">
        <f t="shared" ref="C28:E28" si="1">C13/C18</f>
        <v>9.375</v>
      </c>
      <c r="D28" s="26">
        <f t="shared" si="1"/>
        <v>8.7234042553191493</v>
      </c>
      <c r="E28" s="26">
        <f t="shared" si="1"/>
        <v>10.444444444444445</v>
      </c>
      <c r="F28" s="15">
        <f>C28/B28</f>
        <v>0.91875000000000007</v>
      </c>
      <c r="G28" s="15">
        <f>C28/D28-1</f>
        <v>7.4695121951219523E-2</v>
      </c>
      <c r="H28" s="15">
        <f>C28/E28-1</f>
        <v>-0.10239361702127658</v>
      </c>
    </row>
    <row r="29" spans="1:8">
      <c r="A29" s="23" t="s">
        <v>27</v>
      </c>
      <c r="B29" s="26">
        <f t="shared" ref="B29:E30" si="2">B14/B19</f>
        <v>10.714285714285714</v>
      </c>
      <c r="C29" s="26">
        <f t="shared" si="2"/>
        <v>10</v>
      </c>
      <c r="D29" s="26">
        <f t="shared" si="2"/>
        <v>10</v>
      </c>
      <c r="E29" s="26">
        <f t="shared" si="2"/>
        <v>10</v>
      </c>
      <c r="F29" s="15">
        <f>C29/B29</f>
        <v>0.93333333333333335</v>
      </c>
      <c r="G29" s="15">
        <f>C29/D29-1</f>
        <v>0</v>
      </c>
      <c r="H29" s="15">
        <f>C29/E29-1</f>
        <v>0</v>
      </c>
    </row>
    <row r="30" spans="1:8">
      <c r="A30" s="23" t="s">
        <v>28</v>
      </c>
      <c r="B30" s="26">
        <f t="shared" si="2"/>
        <v>10.714285714285714</v>
      </c>
      <c r="C30" s="26">
        <f t="shared" si="2"/>
        <v>14.166666666666666</v>
      </c>
      <c r="D30" s="26">
        <f t="shared" si="2"/>
        <v>10</v>
      </c>
      <c r="E30" s="26">
        <f t="shared" si="2"/>
        <v>7.5</v>
      </c>
      <c r="F30" s="15">
        <f>C30/B30</f>
        <v>1.3222222222222222</v>
      </c>
      <c r="G30" s="15">
        <f>C30/D30-1</f>
        <v>0.41666666666666652</v>
      </c>
      <c r="H30" s="15">
        <f>C30/E30-1</f>
        <v>0.88888888888888884</v>
      </c>
    </row>
    <row r="32" spans="1:8">
      <c r="A32" s="9" t="s">
        <v>43</v>
      </c>
      <c r="B32" s="17">
        <f t="shared" ref="B32:E35" si="3">B22/B12</f>
        <v>0.4631578947368421</v>
      </c>
      <c r="C32" s="17">
        <f t="shared" si="3"/>
        <v>0.5</v>
      </c>
      <c r="D32" s="17">
        <f t="shared" si="3"/>
        <v>0.46987951807228917</v>
      </c>
      <c r="E32" s="17">
        <f t="shared" si="3"/>
        <v>0.41860465116279072</v>
      </c>
      <c r="F32" s="15">
        <f>C32-B32</f>
        <v>3.6842105263157898E-2</v>
      </c>
      <c r="G32" s="15">
        <f>C32-D32</f>
        <v>3.0120481927710829E-2</v>
      </c>
      <c r="H32" s="15">
        <f>C32-E32</f>
        <v>8.139534883720928E-2</v>
      </c>
    </row>
    <row r="33" spans="1:8">
      <c r="A33" s="23" t="s">
        <v>26</v>
      </c>
      <c r="B33" s="16">
        <f t="shared" si="3"/>
        <v>0.5</v>
      </c>
      <c r="C33" s="16">
        <f t="shared" si="3"/>
        <v>0.55555555555555558</v>
      </c>
      <c r="D33" s="16">
        <f t="shared" si="3"/>
        <v>0.48780487804878048</v>
      </c>
      <c r="E33" s="16">
        <f t="shared" si="3"/>
        <v>0.42553191489361702</v>
      </c>
      <c r="F33" s="15">
        <f>C33-B33</f>
        <v>5.555555555555558E-2</v>
      </c>
      <c r="G33" s="15">
        <f>C33-D33</f>
        <v>6.7750677506775103E-2</v>
      </c>
      <c r="H33" s="15">
        <f>C33-E33</f>
        <v>0.13002364066193856</v>
      </c>
    </row>
    <row r="34" spans="1:8">
      <c r="A34" s="23" t="s">
        <v>27</v>
      </c>
      <c r="B34" s="16">
        <f t="shared" si="3"/>
        <v>0.33333333333333331</v>
      </c>
      <c r="C34" s="16">
        <f t="shared" si="3"/>
        <v>0.38709677419354838</v>
      </c>
      <c r="D34" s="16">
        <f t="shared" si="3"/>
        <v>0.36666666666666664</v>
      </c>
      <c r="E34" s="16">
        <f t="shared" si="3"/>
        <v>0.3</v>
      </c>
      <c r="F34" s="15">
        <f t="shared" ref="F34:F35" si="4">C34-B34</f>
        <v>5.3763440860215062E-2</v>
      </c>
      <c r="G34" s="15">
        <f t="shared" ref="G34:G35" si="5">C34-D34</f>
        <v>2.0430107526881736E-2</v>
      </c>
      <c r="H34" s="15">
        <f t="shared" ref="H34:H35" si="6">C34-E34</f>
        <v>8.7096774193548387E-2</v>
      </c>
    </row>
    <row r="35" spans="1:8">
      <c r="A35" s="23" t="s">
        <v>28</v>
      </c>
      <c r="B35" s="16">
        <f t="shared" si="3"/>
        <v>0.6</v>
      </c>
      <c r="C35" s="16">
        <f t="shared" si="3"/>
        <v>0.55882352941176472</v>
      </c>
      <c r="D35" s="16">
        <f t="shared" si="3"/>
        <v>0.66666666666666663</v>
      </c>
      <c r="E35" s="16">
        <f t="shared" si="3"/>
        <v>0.77777777777777779</v>
      </c>
      <c r="F35" s="15">
        <f t="shared" si="4"/>
        <v>-4.1176470588235259E-2</v>
      </c>
      <c r="G35" s="15">
        <f t="shared" si="5"/>
        <v>-0.10784313725490191</v>
      </c>
      <c r="H35" s="15">
        <f t="shared" si="6"/>
        <v>-0.21895424836601307</v>
      </c>
    </row>
    <row r="36" spans="1:8" ht="18" customHeight="1"/>
    <row r="37" spans="1:8" ht="25.5" customHeight="1">
      <c r="A37" s="46"/>
      <c r="B37" s="30" t="s">
        <v>1</v>
      </c>
      <c r="C37" s="31" t="s">
        <v>2</v>
      </c>
      <c r="D37" s="31" t="s">
        <v>3</v>
      </c>
      <c r="E37" s="47" t="s">
        <v>55</v>
      </c>
      <c r="F37" s="48"/>
    </row>
    <row r="38" spans="1:8" ht="15.75" customHeight="1">
      <c r="A38" s="46"/>
      <c r="B38" s="6" t="s">
        <v>8</v>
      </c>
      <c r="C38" s="6" t="s">
        <v>8</v>
      </c>
      <c r="D38" s="6" t="s">
        <v>8</v>
      </c>
      <c r="E38" s="42" t="s">
        <v>20</v>
      </c>
      <c r="F38" s="42" t="s">
        <v>22</v>
      </c>
    </row>
    <row r="39" spans="1:8">
      <c r="A39" s="46"/>
      <c r="B39" s="6" t="s">
        <v>4</v>
      </c>
      <c r="C39" s="6" t="s">
        <v>5</v>
      </c>
      <c r="D39" s="6" t="s">
        <v>6</v>
      </c>
      <c r="E39" s="43"/>
      <c r="F39" s="43"/>
    </row>
    <row r="40" spans="1:8" ht="18.75" customHeight="1">
      <c r="A40" s="32" t="s">
        <v>59</v>
      </c>
      <c r="B40" s="16">
        <v>0.12</v>
      </c>
      <c r="C40" s="16">
        <v>0.1</v>
      </c>
      <c r="D40" s="16">
        <v>0.11</v>
      </c>
      <c r="E40" s="15">
        <f>B40-C40</f>
        <v>1.999999999999999E-2</v>
      </c>
      <c r="F40" s="15">
        <f>B40-D40</f>
        <v>9.999999999999995E-3</v>
      </c>
    </row>
    <row r="41" spans="1:8" ht="18.75" customHeight="1">
      <c r="A41" s="32" t="s">
        <v>60</v>
      </c>
      <c r="B41" s="16">
        <v>0.24</v>
      </c>
      <c r="C41" s="16">
        <v>0.26</v>
      </c>
      <c r="D41" s="16">
        <v>0.27</v>
      </c>
      <c r="E41" s="15">
        <f>B41-C41</f>
        <v>-2.0000000000000018E-2</v>
      </c>
      <c r="F41" s="15">
        <f>B41-D41</f>
        <v>-3.0000000000000027E-2</v>
      </c>
    </row>
    <row r="42" spans="1:8" ht="18.75" customHeight="1">
      <c r="A42" s="32" t="s">
        <v>61</v>
      </c>
      <c r="B42" s="16">
        <v>0.17</v>
      </c>
      <c r="C42" s="16">
        <v>0.15</v>
      </c>
      <c r="D42" s="16">
        <v>0.15</v>
      </c>
      <c r="E42" s="15">
        <f>B42-C42</f>
        <v>2.0000000000000018E-2</v>
      </c>
      <c r="F42" s="15">
        <f>B42-D42</f>
        <v>2.0000000000000018E-2</v>
      </c>
    </row>
    <row r="44" spans="1:8" ht="20">
      <c r="A44" s="18" t="s">
        <v>23</v>
      </c>
      <c r="B44" s="19"/>
      <c r="C44" s="20"/>
      <c r="D44" s="20"/>
      <c r="E44" s="20"/>
      <c r="F44" s="20"/>
      <c r="G44" s="19"/>
      <c r="H44" s="19"/>
    </row>
    <row r="46" spans="1:8" ht="42">
      <c r="A46" s="46" t="s">
        <v>9</v>
      </c>
      <c r="B46" s="45" t="s">
        <v>1</v>
      </c>
      <c r="C46" s="45"/>
      <c r="D46" s="2" t="s">
        <v>2</v>
      </c>
      <c r="E46" s="2" t="s">
        <v>3</v>
      </c>
      <c r="F46" s="45" t="s">
        <v>21</v>
      </c>
      <c r="G46" s="45"/>
      <c r="H46" s="45"/>
    </row>
    <row r="47" spans="1:8">
      <c r="A47" s="46"/>
      <c r="B47" s="6" t="s">
        <v>7</v>
      </c>
      <c r="C47" s="6" t="s">
        <v>8</v>
      </c>
      <c r="D47" s="6" t="s">
        <v>8</v>
      </c>
      <c r="E47" s="6" t="s">
        <v>8</v>
      </c>
      <c r="F47" s="42" t="s">
        <v>19</v>
      </c>
      <c r="G47" s="42" t="s">
        <v>20</v>
      </c>
      <c r="H47" s="42" t="s">
        <v>22</v>
      </c>
    </row>
    <row r="48" spans="1:8" ht="28" customHeight="1">
      <c r="A48" s="46"/>
      <c r="B48" s="6" t="s">
        <v>4</v>
      </c>
      <c r="C48" s="6" t="s">
        <v>4</v>
      </c>
      <c r="D48" s="6" t="s">
        <v>5</v>
      </c>
      <c r="E48" s="6" t="s">
        <v>6</v>
      </c>
      <c r="F48" s="43"/>
      <c r="G48" s="43"/>
      <c r="H48" s="43"/>
    </row>
    <row r="49" spans="1:8">
      <c r="A49" s="21" t="s">
        <v>44</v>
      </c>
      <c r="B49" s="12">
        <v>500</v>
      </c>
      <c r="C49" s="13">
        <v>600</v>
      </c>
      <c r="D49" s="13">
        <v>200</v>
      </c>
      <c r="E49" s="13">
        <v>500</v>
      </c>
      <c r="F49" s="15">
        <f>C49/B49</f>
        <v>1.2</v>
      </c>
      <c r="G49" s="15">
        <f>C49/D49-1</f>
        <v>2</v>
      </c>
      <c r="H49" s="15">
        <f>C49/E49-1</f>
        <v>0.19999999999999996</v>
      </c>
    </row>
    <row r="50" spans="1:8">
      <c r="A50" s="7" t="s">
        <v>10</v>
      </c>
      <c r="B50" s="12">
        <f>B22-B49</f>
        <v>3900</v>
      </c>
      <c r="C50" s="12">
        <f>C22-C49</f>
        <v>4050</v>
      </c>
      <c r="D50" s="12">
        <f>D22-D49</f>
        <v>3700</v>
      </c>
      <c r="E50" s="12">
        <f>E22-E49</f>
        <v>3100</v>
      </c>
      <c r="F50" s="15">
        <f>C50/B50</f>
        <v>1.0384615384615385</v>
      </c>
      <c r="G50" s="15">
        <f>C50/D50-1</f>
        <v>9.4594594594594517E-2</v>
      </c>
      <c r="H50" s="15">
        <f>C50/E50-1</f>
        <v>0.30645161290322576</v>
      </c>
    </row>
    <row r="51" spans="1:8">
      <c r="A51" s="7" t="s">
        <v>24</v>
      </c>
      <c r="B51" s="22">
        <f>B49/B12</f>
        <v>5.2631578947368418E-2</v>
      </c>
      <c r="C51" s="22">
        <f>C49/C12</f>
        <v>6.4516129032258063E-2</v>
      </c>
      <c r="D51" s="22">
        <f>D49/D12</f>
        <v>2.4096385542168676E-2</v>
      </c>
      <c r="E51" s="22">
        <f>E49/E12</f>
        <v>5.8139534883720929E-2</v>
      </c>
      <c r="F51" s="15">
        <f>C51-B51</f>
        <v>1.1884550084889645E-2</v>
      </c>
      <c r="G51" s="15">
        <f>C51-D51</f>
        <v>4.0419743490089387E-2</v>
      </c>
      <c r="H51" s="15">
        <f>C51-E51</f>
        <v>6.3765941485371333E-3</v>
      </c>
    </row>
    <row r="53" spans="1:8">
      <c r="A53" s="28" t="s">
        <v>25</v>
      </c>
      <c r="B53" s="28"/>
      <c r="C53" s="29"/>
    </row>
    <row r="54" spans="1:8">
      <c r="A54" s="11" t="s">
        <v>29</v>
      </c>
      <c r="B54" s="11" t="s">
        <v>30</v>
      </c>
      <c r="C54" s="10" t="s">
        <v>45</v>
      </c>
    </row>
    <row r="55" spans="1:8">
      <c r="A55" s="27" t="s">
        <v>31</v>
      </c>
      <c r="B55" s="7">
        <v>190</v>
      </c>
      <c r="C55" s="22">
        <f t="shared" ref="C55:C60" si="7">B55/$B$61</f>
        <v>0.38</v>
      </c>
    </row>
    <row r="56" spans="1:8">
      <c r="A56" s="27" t="s">
        <v>32</v>
      </c>
      <c r="B56" s="7">
        <v>115</v>
      </c>
      <c r="C56" s="22">
        <f t="shared" si="7"/>
        <v>0.23</v>
      </c>
    </row>
    <row r="57" spans="1:8">
      <c r="A57" s="27" t="s">
        <v>33</v>
      </c>
      <c r="B57" s="7">
        <v>50</v>
      </c>
      <c r="C57" s="22">
        <f t="shared" si="7"/>
        <v>0.1</v>
      </c>
    </row>
    <row r="58" spans="1:8">
      <c r="A58" s="27" t="s">
        <v>34</v>
      </c>
      <c r="B58" s="7">
        <v>90</v>
      </c>
      <c r="C58" s="22">
        <f t="shared" si="7"/>
        <v>0.18</v>
      </c>
    </row>
    <row r="59" spans="1:8">
      <c r="A59" s="27" t="s">
        <v>35</v>
      </c>
      <c r="B59" s="7">
        <v>40</v>
      </c>
      <c r="C59" s="22">
        <f t="shared" si="7"/>
        <v>0.08</v>
      </c>
    </row>
    <row r="60" spans="1:8">
      <c r="A60" s="27" t="s">
        <v>36</v>
      </c>
      <c r="B60" s="7">
        <v>15</v>
      </c>
      <c r="C60" s="22">
        <f t="shared" si="7"/>
        <v>0.03</v>
      </c>
    </row>
    <row r="61" spans="1:8">
      <c r="A61" s="14" t="s">
        <v>37</v>
      </c>
      <c r="B61" s="14">
        <f>SUM(B55:B60)</f>
        <v>500</v>
      </c>
      <c r="C61" s="17">
        <f>B61/$B$61</f>
        <v>1</v>
      </c>
    </row>
    <row r="63" spans="1:8">
      <c r="A63" s="28" t="s">
        <v>47</v>
      </c>
      <c r="B63" s="28"/>
      <c r="C63" s="29"/>
      <c r="D63" s="29"/>
    </row>
    <row r="64" spans="1:8">
      <c r="A64" s="7"/>
      <c r="B64" s="7" t="s">
        <v>48</v>
      </c>
      <c r="C64" s="7" t="s">
        <v>53</v>
      </c>
      <c r="D64" s="7" t="s">
        <v>54</v>
      </c>
    </row>
    <row r="65" spans="1:8" ht="20.25" customHeight="1">
      <c r="A65" s="23" t="s">
        <v>49</v>
      </c>
      <c r="B65" s="1">
        <v>100</v>
      </c>
      <c r="C65" s="8">
        <v>250</v>
      </c>
      <c r="D65" s="8">
        <v>150</v>
      </c>
    </row>
    <row r="66" spans="1:8" ht="20.25" customHeight="1">
      <c r="A66" s="23" t="s">
        <v>50</v>
      </c>
      <c r="B66" s="1">
        <v>200</v>
      </c>
      <c r="C66" s="8">
        <v>200</v>
      </c>
      <c r="D66" s="8">
        <v>200</v>
      </c>
    </row>
    <row r="67" spans="1:8" ht="20.25" customHeight="1">
      <c r="A67" s="23" t="s">
        <v>51</v>
      </c>
      <c r="B67" s="1">
        <v>40</v>
      </c>
      <c r="C67" s="8">
        <v>20</v>
      </c>
      <c r="D67" s="8">
        <v>20</v>
      </c>
    </row>
    <row r="68" spans="1:8" ht="20.25" customHeight="1">
      <c r="A68" s="23" t="s">
        <v>77</v>
      </c>
      <c r="B68" s="1">
        <f>B66-B65</f>
        <v>100</v>
      </c>
      <c r="C68" s="1">
        <f>C66-C65</f>
        <v>-50</v>
      </c>
      <c r="D68" s="1">
        <f>D66-D65</f>
        <v>50</v>
      </c>
    </row>
    <row r="69" spans="1:8" ht="20.25" customHeight="1">
      <c r="A69" s="23" t="s">
        <v>52</v>
      </c>
      <c r="B69" s="1">
        <f>B65/B67</f>
        <v>2.5</v>
      </c>
      <c r="C69" s="1">
        <f>C65/C67</f>
        <v>12.5</v>
      </c>
      <c r="D69" s="1">
        <f>D65/D67</f>
        <v>7.5</v>
      </c>
    </row>
    <row r="71" spans="1:8" ht="20">
      <c r="A71" s="18" t="s">
        <v>46</v>
      </c>
      <c r="B71" s="19"/>
      <c r="C71" s="20"/>
      <c r="D71" s="20"/>
      <c r="E71" s="20"/>
      <c r="F71" s="20"/>
      <c r="G71" s="19"/>
      <c r="H71" s="19"/>
    </row>
    <row r="73" spans="1:8" ht="25.5" customHeight="1">
      <c r="A73" s="46"/>
      <c r="B73" s="30" t="s">
        <v>1</v>
      </c>
      <c r="C73" s="2" t="s">
        <v>2</v>
      </c>
      <c r="D73" s="2" t="s">
        <v>3</v>
      </c>
      <c r="E73" s="47" t="s">
        <v>55</v>
      </c>
      <c r="F73" s="48"/>
    </row>
    <row r="74" spans="1:8" ht="15.75" customHeight="1">
      <c r="A74" s="46"/>
      <c r="B74" s="6" t="s">
        <v>8</v>
      </c>
      <c r="C74" s="6" t="s">
        <v>8</v>
      </c>
      <c r="D74" s="6" t="s">
        <v>8</v>
      </c>
      <c r="E74" s="42" t="s">
        <v>20</v>
      </c>
      <c r="F74" s="42" t="s">
        <v>22</v>
      </c>
    </row>
    <row r="75" spans="1:8">
      <c r="A75" s="46"/>
      <c r="B75" s="6" t="s">
        <v>4</v>
      </c>
      <c r="C75" s="6" t="s">
        <v>5</v>
      </c>
      <c r="D75" s="6" t="s">
        <v>6</v>
      </c>
      <c r="E75" s="43"/>
      <c r="F75" s="43"/>
    </row>
    <row r="76" spans="1:8" ht="18.75" customHeight="1">
      <c r="A76" s="27" t="s">
        <v>15</v>
      </c>
      <c r="B76" s="8">
        <v>350</v>
      </c>
      <c r="C76" s="8">
        <v>300</v>
      </c>
      <c r="D76" s="8">
        <v>250</v>
      </c>
      <c r="E76" s="15">
        <f>B76/C76-1</f>
        <v>0.16666666666666674</v>
      </c>
      <c r="F76" s="15">
        <f>B76/D76-1</f>
        <v>0.39999999999999991</v>
      </c>
    </row>
    <row r="77" spans="1:8" ht="18.75" customHeight="1">
      <c r="A77" s="27" t="s">
        <v>16</v>
      </c>
      <c r="B77" s="26">
        <f>C12/B76</f>
        <v>26.571428571428573</v>
      </c>
      <c r="C77" s="26">
        <f>D12/C76</f>
        <v>27.666666666666668</v>
      </c>
      <c r="D77" s="26">
        <f>E12/D76</f>
        <v>34.4</v>
      </c>
      <c r="E77" s="15">
        <f>B77/C77-1</f>
        <v>-3.9586919104991347E-2</v>
      </c>
      <c r="F77" s="15">
        <f>B77/D77-1</f>
        <v>-0.22757475083056466</v>
      </c>
    </row>
    <row r="78" spans="1:8" ht="18.75" customHeight="1">
      <c r="A78" s="27" t="s">
        <v>17</v>
      </c>
      <c r="B78" s="26">
        <f>C22/B76</f>
        <v>13.285714285714286</v>
      </c>
      <c r="C78" s="26">
        <f>D22/C76</f>
        <v>13</v>
      </c>
      <c r="D78" s="26">
        <f>E22/D76</f>
        <v>14.4</v>
      </c>
      <c r="E78" s="15">
        <f>B78/C78-1</f>
        <v>2.1978021978022122E-2</v>
      </c>
      <c r="F78" s="15">
        <f>B78/D78-1</f>
        <v>-7.7380952380952328E-2</v>
      </c>
    </row>
    <row r="79" spans="1:8">
      <c r="A79" s="34"/>
      <c r="B79" s="35"/>
      <c r="C79" s="35"/>
      <c r="D79" s="35"/>
      <c r="E79" s="34"/>
      <c r="F79" s="34"/>
    </row>
    <row r="80" spans="1:8" ht="18.75" customHeight="1">
      <c r="A80" s="27" t="s">
        <v>56</v>
      </c>
      <c r="B80" s="8">
        <v>4</v>
      </c>
      <c r="C80" s="8">
        <v>4</v>
      </c>
      <c r="D80" s="8">
        <v>3</v>
      </c>
      <c r="E80" s="15">
        <f>B80/C80-1</f>
        <v>0</v>
      </c>
      <c r="F80" s="15">
        <f>B80/D80-1</f>
        <v>0.33333333333333326</v>
      </c>
    </row>
    <row r="81" spans="1:8" ht="18.75" customHeight="1">
      <c r="A81" s="32" t="s">
        <v>57</v>
      </c>
      <c r="B81" s="13">
        <f>B12/B80</f>
        <v>2375</v>
      </c>
      <c r="C81" s="13">
        <f t="shared" ref="C81:D81" si="8">C12/C80</f>
        <v>2325</v>
      </c>
      <c r="D81" s="13">
        <f t="shared" si="8"/>
        <v>2766.6666666666665</v>
      </c>
      <c r="E81" s="15">
        <f>B81/C81-1</f>
        <v>2.1505376344086002E-2</v>
      </c>
      <c r="F81" s="15">
        <f>B81/D81-1</f>
        <v>-0.14156626506024095</v>
      </c>
    </row>
    <row r="82" spans="1:8" ht="18.75" customHeight="1">
      <c r="A82" s="36"/>
      <c r="B82" s="37"/>
      <c r="C82" s="37"/>
      <c r="D82" s="37"/>
      <c r="E82" s="37"/>
      <c r="F82" s="37"/>
    </row>
    <row r="83" spans="1:8" ht="18.75" customHeight="1">
      <c r="A83" s="27" t="s">
        <v>11</v>
      </c>
      <c r="B83" s="33">
        <v>0.52</v>
      </c>
      <c r="C83" s="33">
        <v>0.5</v>
      </c>
      <c r="D83" s="33">
        <v>0.51</v>
      </c>
      <c r="E83" s="15">
        <f>B83-C83</f>
        <v>2.0000000000000018E-2</v>
      </c>
      <c r="F83" s="15">
        <f>B83-D83</f>
        <v>1.0000000000000009E-2</v>
      </c>
    </row>
    <row r="84" spans="1:8" ht="18.75" customHeight="1">
      <c r="A84" s="27" t="s">
        <v>12</v>
      </c>
      <c r="B84" s="33">
        <v>0.3</v>
      </c>
      <c r="C84" s="33">
        <v>0.31</v>
      </c>
      <c r="D84" s="33">
        <v>0.3</v>
      </c>
      <c r="E84" s="15">
        <f>B84-C84</f>
        <v>-1.0000000000000009E-2</v>
      </c>
      <c r="F84" s="15">
        <f>B84-D84</f>
        <v>0</v>
      </c>
    </row>
    <row r="85" spans="1:8" ht="18.75" customHeight="1">
      <c r="A85" s="27" t="s">
        <v>13</v>
      </c>
      <c r="B85" s="33">
        <v>0.15</v>
      </c>
      <c r="C85" s="33">
        <v>0.14000000000000001</v>
      </c>
      <c r="D85" s="33">
        <v>0.14000000000000001</v>
      </c>
      <c r="E85" s="15">
        <f>B85-C85</f>
        <v>9.9999999999999811E-3</v>
      </c>
      <c r="F85" s="15">
        <f>B85-D85</f>
        <v>9.9999999999999811E-3</v>
      </c>
    </row>
    <row r="86" spans="1:8" ht="18.75" customHeight="1">
      <c r="A86" s="27" t="s">
        <v>14</v>
      </c>
      <c r="B86" s="33">
        <v>0.69</v>
      </c>
      <c r="C86" s="33">
        <v>0.7</v>
      </c>
      <c r="D86" s="33">
        <v>0.71</v>
      </c>
      <c r="E86" s="15">
        <f>B86-C86</f>
        <v>-1.0000000000000009E-2</v>
      </c>
      <c r="F86" s="15">
        <f>B86-D86</f>
        <v>-2.0000000000000018E-2</v>
      </c>
    </row>
    <row r="88" spans="1:8" ht="20">
      <c r="A88" s="18" t="s">
        <v>58</v>
      </c>
      <c r="B88" s="19"/>
      <c r="C88" s="20"/>
      <c r="D88" s="20"/>
      <c r="E88" s="20"/>
      <c r="F88" s="20"/>
      <c r="G88" s="19"/>
      <c r="H88" s="19"/>
    </row>
    <row r="90" spans="1:8" ht="42" customHeight="1">
      <c r="A90" s="44" t="s">
        <v>38</v>
      </c>
      <c r="B90" s="45" t="s">
        <v>1</v>
      </c>
      <c r="C90" s="45"/>
      <c r="D90" s="31" t="s">
        <v>3</v>
      </c>
      <c r="E90" s="47" t="s">
        <v>21</v>
      </c>
      <c r="F90" s="48"/>
    </row>
    <row r="91" spans="1:8" ht="39" customHeight="1">
      <c r="A91" s="44"/>
      <c r="B91" s="6" t="s">
        <v>7</v>
      </c>
      <c r="C91" s="6" t="s">
        <v>8</v>
      </c>
      <c r="D91" s="6" t="s">
        <v>8</v>
      </c>
      <c r="E91" s="49" t="s">
        <v>19</v>
      </c>
      <c r="F91" s="49" t="s">
        <v>22</v>
      </c>
    </row>
    <row r="92" spans="1:8">
      <c r="A92" s="44"/>
      <c r="B92" s="6" t="s">
        <v>4</v>
      </c>
      <c r="C92" s="6" t="s">
        <v>4</v>
      </c>
      <c r="D92" s="6" t="s">
        <v>6</v>
      </c>
      <c r="E92" s="49"/>
      <c r="F92" s="49"/>
    </row>
    <row r="93" spans="1:8">
      <c r="A93" s="7" t="s">
        <v>41</v>
      </c>
      <c r="B93" s="12">
        <f>B17</f>
        <v>910</v>
      </c>
      <c r="C93" s="12">
        <f>C17</f>
        <v>910</v>
      </c>
      <c r="D93" s="12">
        <f>E17</f>
        <v>870</v>
      </c>
      <c r="E93" s="15">
        <f t="shared" ref="E93:E97" si="9">C93/B93</f>
        <v>1</v>
      </c>
      <c r="F93" s="15">
        <f>C93/D93-1</f>
        <v>4.5977011494252817E-2</v>
      </c>
    </row>
    <row r="94" spans="1:8">
      <c r="A94" s="7" t="s">
        <v>39</v>
      </c>
      <c r="B94" s="12">
        <f>B12</f>
        <v>9500</v>
      </c>
      <c r="C94" s="12">
        <f>C12</f>
        <v>9300</v>
      </c>
      <c r="D94" s="12">
        <f>E12</f>
        <v>8600</v>
      </c>
      <c r="E94" s="15">
        <f t="shared" si="9"/>
        <v>0.97894736842105268</v>
      </c>
      <c r="F94" s="15">
        <f>C94/D94-1</f>
        <v>8.1395348837209225E-2</v>
      </c>
    </row>
    <row r="95" spans="1:8">
      <c r="A95" s="7" t="s">
        <v>42</v>
      </c>
      <c r="B95" s="38">
        <f>B27</f>
        <v>10.43956043956044</v>
      </c>
      <c r="C95" s="38">
        <f>C27</f>
        <v>10.219780219780219</v>
      </c>
      <c r="D95" s="38">
        <f>E27</f>
        <v>9.8850574712643677</v>
      </c>
      <c r="E95" s="15">
        <f t="shared" si="9"/>
        <v>0.97894736842105257</v>
      </c>
      <c r="F95" s="15">
        <f>C95/D95-1</f>
        <v>3.3861487349859276E-2</v>
      </c>
    </row>
    <row r="96" spans="1:8">
      <c r="A96" s="7" t="s">
        <v>40</v>
      </c>
      <c r="B96" s="12">
        <f>B22</f>
        <v>4400</v>
      </c>
      <c r="C96" s="12">
        <f>C22</f>
        <v>4650</v>
      </c>
      <c r="D96" s="12">
        <f>E22</f>
        <v>3600</v>
      </c>
      <c r="E96" s="15">
        <f t="shared" si="9"/>
        <v>1.0568181818181819</v>
      </c>
      <c r="F96" s="15">
        <f>C96/D96-1</f>
        <v>0.29166666666666674</v>
      </c>
    </row>
    <row r="97" spans="1:6">
      <c r="A97" s="7" t="s">
        <v>64</v>
      </c>
      <c r="B97" s="39">
        <f>B32</f>
        <v>0.4631578947368421</v>
      </c>
      <c r="C97" s="39">
        <f>C32</f>
        <v>0.5</v>
      </c>
      <c r="D97" s="39">
        <f>E32</f>
        <v>0.41860465116279072</v>
      </c>
      <c r="E97" s="15">
        <f t="shared" si="9"/>
        <v>1.0795454545454546</v>
      </c>
      <c r="F97" s="15">
        <f>C97-D97</f>
        <v>8.139534883720928E-2</v>
      </c>
    </row>
    <row r="98" spans="1:6">
      <c r="A98" s="7" t="s">
        <v>62</v>
      </c>
      <c r="B98" s="12">
        <f t="shared" ref="B98:C100" si="10">B49</f>
        <v>500</v>
      </c>
      <c r="C98" s="12">
        <f t="shared" si="10"/>
        <v>600</v>
      </c>
      <c r="D98" s="12">
        <f>E49</f>
        <v>500</v>
      </c>
      <c r="E98" s="15">
        <f>C98/B98</f>
        <v>1.2</v>
      </c>
      <c r="F98" s="15">
        <f>C98/D98-1</f>
        <v>0.19999999999999996</v>
      </c>
    </row>
    <row r="99" spans="1:6">
      <c r="A99" s="7" t="s">
        <v>63</v>
      </c>
      <c r="B99" s="12">
        <f t="shared" si="10"/>
        <v>3900</v>
      </c>
      <c r="C99" s="12">
        <f t="shared" si="10"/>
        <v>4050</v>
      </c>
      <c r="D99" s="12">
        <f>E50</f>
        <v>3100</v>
      </c>
      <c r="E99" s="15">
        <f>C99/B99</f>
        <v>1.0384615384615385</v>
      </c>
      <c r="F99" s="15">
        <f>C99/D99-1</f>
        <v>0.30645161290322576</v>
      </c>
    </row>
    <row r="100" spans="1:6">
      <c r="A100" s="7" t="s">
        <v>65</v>
      </c>
      <c r="B100" s="12">
        <f t="shared" si="10"/>
        <v>5.2631578947368418E-2</v>
      </c>
      <c r="C100" s="12">
        <f t="shared" si="10"/>
        <v>6.4516129032258063E-2</v>
      </c>
      <c r="D100" s="12">
        <f>E51</f>
        <v>5.8139534883720929E-2</v>
      </c>
      <c r="E100" s="15">
        <f>C100-B100</f>
        <v>1.1884550084889645E-2</v>
      </c>
      <c r="F100" s="15">
        <f>C100-D100</f>
        <v>6.3765941485371333E-3</v>
      </c>
    </row>
    <row r="102" spans="1:6">
      <c r="A102" s="40" t="s">
        <v>72</v>
      </c>
      <c r="B102" s="40" t="s">
        <v>71</v>
      </c>
      <c r="C102" s="50" t="s">
        <v>73</v>
      </c>
      <c r="D102" s="50"/>
      <c r="E102" s="50"/>
      <c r="F102" s="50"/>
    </row>
    <row r="103" spans="1:6">
      <c r="A103" s="7" t="s">
        <v>66</v>
      </c>
      <c r="B103" s="12">
        <f>B93-C93</f>
        <v>0</v>
      </c>
      <c r="C103" s="46"/>
      <c r="D103" s="46"/>
      <c r="E103" s="46"/>
      <c r="F103" s="46"/>
    </row>
    <row r="104" spans="1:6">
      <c r="A104" s="7" t="s">
        <v>67</v>
      </c>
      <c r="B104" s="12">
        <f>B94-C94</f>
        <v>200</v>
      </c>
      <c r="C104" s="46"/>
      <c r="D104" s="46"/>
      <c r="E104" s="46"/>
      <c r="F104" s="46"/>
    </row>
    <row r="105" spans="1:6">
      <c r="A105" s="7" t="s">
        <v>68</v>
      </c>
      <c r="B105" s="12">
        <f>C96-B96</f>
        <v>250</v>
      </c>
      <c r="C105" s="46"/>
      <c r="D105" s="46"/>
      <c r="E105" s="46"/>
      <c r="F105" s="46"/>
    </row>
    <row r="106" spans="1:6">
      <c r="A106" s="7" t="s">
        <v>69</v>
      </c>
      <c r="B106" s="12">
        <f>C98-B98</f>
        <v>100</v>
      </c>
      <c r="C106" s="46"/>
      <c r="D106" s="46"/>
      <c r="E106" s="46"/>
      <c r="F106" s="46"/>
    </row>
    <row r="107" spans="1:6">
      <c r="A107" s="7" t="s">
        <v>70</v>
      </c>
      <c r="B107" s="12">
        <f>C99-B99</f>
        <v>150</v>
      </c>
      <c r="C107" s="46"/>
      <c r="D107" s="46"/>
      <c r="E107" s="46"/>
      <c r="F107" s="46"/>
    </row>
    <row r="109" spans="1:6">
      <c r="A109" s="40" t="s">
        <v>74</v>
      </c>
      <c r="B109" s="40" t="s">
        <v>75</v>
      </c>
    </row>
    <row r="110" spans="1:6">
      <c r="A110" s="7"/>
      <c r="B110" s="7"/>
    </row>
    <row r="111" spans="1:6">
      <c r="A111" s="7"/>
      <c r="B111" s="7"/>
    </row>
    <row r="112" spans="1:6">
      <c r="A112" s="7"/>
      <c r="B112" s="7"/>
    </row>
    <row r="114" spans="1:2" ht="30">
      <c r="A114" s="41" t="s">
        <v>76</v>
      </c>
      <c r="B114" s="40" t="s">
        <v>75</v>
      </c>
    </row>
    <row r="115" spans="1:2">
      <c r="A115" s="7"/>
      <c r="B115" s="7"/>
    </row>
    <row r="116" spans="1:2">
      <c r="A116" s="7"/>
      <c r="B116" s="7"/>
    </row>
    <row r="117" spans="1:2">
      <c r="A117" s="7"/>
      <c r="B117" s="7"/>
    </row>
  </sheetData>
  <mergeCells count="32">
    <mergeCell ref="C1:H4"/>
    <mergeCell ref="C107:F107"/>
    <mergeCell ref="E90:F90"/>
    <mergeCell ref="C102:F102"/>
    <mergeCell ref="C103:F103"/>
    <mergeCell ref="C104:F104"/>
    <mergeCell ref="C105:F105"/>
    <mergeCell ref="C106:F106"/>
    <mergeCell ref="A90:A92"/>
    <mergeCell ref="B90:C90"/>
    <mergeCell ref="E91:E92"/>
    <mergeCell ref="F91:F92"/>
    <mergeCell ref="A73:A75"/>
    <mergeCell ref="E74:E75"/>
    <mergeCell ref="F74:F75"/>
    <mergeCell ref="E73:F73"/>
    <mergeCell ref="G47:G48"/>
    <mergeCell ref="H47:H48"/>
    <mergeCell ref="A9:A11"/>
    <mergeCell ref="B9:C9"/>
    <mergeCell ref="F9:H9"/>
    <mergeCell ref="F10:F11"/>
    <mergeCell ref="G10:G11"/>
    <mergeCell ref="H10:H11"/>
    <mergeCell ref="A37:A39"/>
    <mergeCell ref="E37:F37"/>
    <mergeCell ref="E38:E39"/>
    <mergeCell ref="F38:F39"/>
    <mergeCell ref="A46:A48"/>
    <mergeCell ref="B46:C46"/>
    <mergeCell ref="F46:H46"/>
    <mergeCell ref="F47:F48"/>
  </mergeCells>
  <conditionalFormatting sqref="F12:F15">
    <cfRule type="colorScale" priority="39">
      <colorScale>
        <cfvo type="min"/>
        <cfvo type="max"/>
        <color rgb="FFFFEF9C"/>
        <color rgb="FF63BE7B"/>
      </colorScale>
    </cfRule>
  </conditionalFormatting>
  <conditionalFormatting sqref="G12:H15 G22:H25 G32:H35 F93:F100">
    <cfRule type="cellIs" dxfId="17" priority="37" operator="lessThan">
      <formula>0</formula>
    </cfRule>
    <cfRule type="cellIs" dxfId="16" priority="38" operator="greaterThan">
      <formula>0</formula>
    </cfRule>
  </conditionalFormatting>
  <conditionalFormatting sqref="F22:F25">
    <cfRule type="colorScale" priority="36">
      <colorScale>
        <cfvo type="min"/>
        <cfvo type="max"/>
        <color rgb="FFFFEF9C"/>
        <color rgb="FF63BE7B"/>
      </colorScale>
    </cfRule>
  </conditionalFormatting>
  <conditionalFormatting sqref="F32:F35">
    <cfRule type="colorScale" priority="33">
      <colorScale>
        <cfvo type="min"/>
        <cfvo type="max"/>
        <color rgb="FFFFEF9C"/>
        <color rgb="FF63BE7B"/>
      </colorScale>
    </cfRule>
  </conditionalFormatting>
  <conditionalFormatting sqref="G51:H51">
    <cfRule type="cellIs" dxfId="15" priority="22" operator="lessThan">
      <formula>0</formula>
    </cfRule>
    <cfRule type="cellIs" dxfId="14" priority="23" operator="greaterThan">
      <formula>0</formula>
    </cfRule>
  </conditionalFormatting>
  <conditionalFormatting sqref="F49:F50">
    <cfRule type="colorScale" priority="27">
      <colorScale>
        <cfvo type="min"/>
        <cfvo type="max"/>
        <color rgb="FFFFEF9C"/>
        <color rgb="FF63BE7B"/>
      </colorScale>
    </cfRule>
  </conditionalFormatting>
  <conditionalFormatting sqref="G49:H50">
    <cfRule type="cellIs" dxfId="13" priority="25" operator="lessThan">
      <formula>0</formula>
    </cfRule>
    <cfRule type="cellIs" dxfId="12" priority="26" operator="greaterThan">
      <formula>0</formula>
    </cfRule>
  </conditionalFormatting>
  <conditionalFormatting sqref="F51">
    <cfRule type="colorScale" priority="24">
      <colorScale>
        <cfvo type="min"/>
        <cfvo type="max"/>
        <color rgb="FFFFEF9C"/>
        <color rgb="FF63BE7B"/>
      </colorScale>
    </cfRule>
  </conditionalFormatting>
  <conditionalFormatting sqref="F17:F20">
    <cfRule type="colorScale" priority="21">
      <colorScale>
        <cfvo type="min"/>
        <cfvo type="max"/>
        <color rgb="FFFFEF9C"/>
        <color rgb="FF63BE7B"/>
      </colorScale>
    </cfRule>
  </conditionalFormatting>
  <conditionalFormatting sqref="G17:H20">
    <cfRule type="cellIs" dxfId="11" priority="19" operator="lessThan">
      <formula>0</formula>
    </cfRule>
    <cfRule type="cellIs" dxfId="10" priority="20" operator="greaterThan">
      <formula>0</formula>
    </cfRule>
  </conditionalFormatting>
  <conditionalFormatting sqref="G27:H30">
    <cfRule type="cellIs" dxfId="9" priority="17" operator="lessThan">
      <formula>0</formula>
    </cfRule>
    <cfRule type="cellIs" dxfId="8" priority="18" operator="greaterThan">
      <formula>0</formula>
    </cfRule>
  </conditionalFormatting>
  <conditionalFormatting sqref="F27:F30">
    <cfRule type="colorScale" priority="16">
      <colorScale>
        <cfvo type="min"/>
        <cfvo type="max"/>
        <color rgb="FFFFEF9C"/>
        <color rgb="FF63BE7B"/>
      </colorScale>
    </cfRule>
  </conditionalFormatting>
  <conditionalFormatting sqref="E76:F78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E80:F81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E83:F86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E40:F42">
    <cfRule type="cellIs" dxfId="1" priority="7" operator="lessThan">
      <formula>0</formula>
    </cfRule>
    <cfRule type="cellIs" dxfId="0" priority="8" operator="greaterThan">
      <formula>0</formula>
    </cfRule>
  </conditionalFormatting>
  <conditionalFormatting sqref="E93:E99">
    <cfRule type="colorScale" priority="6">
      <colorScale>
        <cfvo type="min"/>
        <cfvo type="max"/>
        <color rgb="FFFFEF9C"/>
        <color rgb="FF63BE7B"/>
      </colorScale>
    </cfRule>
  </conditionalFormatting>
  <conditionalFormatting sqref="E100">
    <cfRule type="colorScale" priority="3">
      <colorScale>
        <cfvo type="min"/>
        <cfvo type="max"/>
        <color rgb="FFFFEF9C"/>
        <color rgb="FF63BE7B"/>
      </colorScale>
    </cfRule>
  </conditionalFormatting>
  <hyperlinks>
    <hyperlink ref="C1" r:id="rId1"/>
    <hyperlink ref="D1" r:id="rId2" display="http://powerbranding.ru/biznes-analiz/marketing-metrics/"/>
    <hyperlink ref="E1" r:id="rId3" display="http://powerbranding.ru/biznes-analiz/marketing-metrics/"/>
    <hyperlink ref="F1" r:id="rId4" display="http://powerbranding.ru/biznes-analiz/marketing-metrics/"/>
    <hyperlink ref="G1" r:id="rId5" display="http://powerbranding.ru/biznes-analiz/marketing-metrics/"/>
    <hyperlink ref="H1" r:id="rId6" display="http://powerbranding.ru/biznes-analiz/marketing-metrics/"/>
    <hyperlink ref="C2" r:id="rId7" display="http://powerbranding.ru/biznes-analiz/marketing-metrics/"/>
    <hyperlink ref="D2" r:id="rId8" display="http://powerbranding.ru/biznes-analiz/marketing-metrics/"/>
    <hyperlink ref="E2" r:id="rId9" display="http://powerbranding.ru/biznes-analiz/marketing-metrics/"/>
    <hyperlink ref="F2" r:id="rId10" display="http://powerbranding.ru/biznes-analiz/marketing-metrics/"/>
    <hyperlink ref="G2" r:id="rId11" display="http://powerbranding.ru/biznes-analiz/marketing-metrics/"/>
    <hyperlink ref="H2" r:id="rId12" display="http://powerbranding.ru/biznes-analiz/marketing-metrics/"/>
    <hyperlink ref="C3" r:id="rId13" display="http://powerbranding.ru/biznes-analiz/marketing-metrics/"/>
    <hyperlink ref="D3" r:id="rId14" display="http://powerbranding.ru/biznes-analiz/marketing-metrics/"/>
    <hyperlink ref="E3" r:id="rId15" display="http://powerbranding.ru/biznes-analiz/marketing-metrics/"/>
    <hyperlink ref="F3" r:id="rId16" display="http://powerbranding.ru/biznes-analiz/marketing-metrics/"/>
    <hyperlink ref="G3" r:id="rId17" display="http://powerbranding.ru/biznes-analiz/marketing-metrics/"/>
    <hyperlink ref="H3" r:id="rId18" display="http://powerbranding.ru/biznes-analiz/marketing-metrics/"/>
    <hyperlink ref="C4" r:id="rId19" display="http://powerbranding.ru/biznes-analiz/marketing-metrics/"/>
    <hyperlink ref="D4" r:id="rId20" display="http://powerbranding.ru/biznes-analiz/marketing-metrics/"/>
    <hyperlink ref="E4" r:id="rId21" display="http://powerbranding.ru/biznes-analiz/marketing-metrics/"/>
    <hyperlink ref="F4" r:id="rId22" display="http://powerbranding.ru/biznes-analiz/marketing-metrics/"/>
    <hyperlink ref="G4" r:id="rId23" display="http://powerbranding.ru/biznes-analiz/marketing-metrics/"/>
    <hyperlink ref="H4" r:id="rId24" display="http://powerbranding.ru/biznes-analiz/marketing-metrics/"/>
  </hyperlinks>
  <pageMargins left="0.75" right="0.75" top="1" bottom="1" header="0.5" footer="0.5"/>
  <pageSetup paperSize="9" orientation="portrait" horizontalDpi="4294967292" verticalDpi="4294967292"/>
  <drawing r:id="rId2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baseColWidth="10" defaultColWidth="8.832031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Шмотина</dc:creator>
  <cp:lastModifiedBy>Оксана Шмотина</cp:lastModifiedBy>
  <dcterms:created xsi:type="dcterms:W3CDTF">2014-04-28T17:25:47Z</dcterms:created>
  <dcterms:modified xsi:type="dcterms:W3CDTF">2014-06-04T14:01:55Z</dcterms:modified>
</cp:coreProperties>
</file>